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75" windowWidth="20115" windowHeight="7995" firstSheet="1" activeTab="9"/>
  </bookViews>
  <sheets>
    <sheet name="1.TCCB" sheetId="2" r:id="rId1"/>
    <sheet name="2.TC-KH" sheetId="1" r:id="rId2"/>
    <sheet name="3.TĐ-TH" sheetId="3" r:id="rId3"/>
    <sheet name="4.KTNB" sheetId="4" r:id="rId4"/>
    <sheet name="5.Pháp chế" sheetId="5" r:id="rId5"/>
    <sheet name="6.CM-MN" sheetId="6" r:id="rId6"/>
    <sheet name="7.CM-TiH" sheetId="7" r:id="rId7"/>
    <sheet name="8.CM-THCS" sheetId="8" r:id="rId8"/>
    <sheet name="9.KĐGD-MN" sheetId="9" r:id="rId9"/>
    <sheet name="10.KĐGD-TiH&amp;THCS" sheetId="10" r:id="rId10"/>
    <sheet name="Sheet9" sheetId="11" r:id="rId11"/>
  </sheets>
  <definedNames>
    <definedName name="_xlnm.Print_Titles" localSheetId="0">'1.TCCB'!$12:$12</definedName>
    <definedName name="_xlnm.Print_Titles" localSheetId="4">'5.Pháp chế'!$12:$12</definedName>
    <definedName name="_xlnm.Print_Titles" localSheetId="5">'6.CM-MN'!$12:$12</definedName>
    <definedName name="_xlnm.Print_Titles" localSheetId="6">'7.CM-TiH'!$12:$12</definedName>
    <definedName name="_xlnm.Print_Titles" localSheetId="7">'8.CM-THCS'!$12:$12</definedName>
  </definedNames>
  <calcPr calcId="144525"/>
</workbook>
</file>

<file path=xl/calcChain.xml><?xml version="1.0" encoding="utf-8"?>
<calcChain xmlns="http://schemas.openxmlformats.org/spreadsheetml/2006/main">
  <c r="G30" i="10" l="1"/>
  <c r="F21" i="9"/>
  <c r="F55" i="8"/>
  <c r="F29" i="7"/>
  <c r="F82" i="7"/>
  <c r="F39" i="6"/>
  <c r="F43" i="5"/>
  <c r="F32" i="4"/>
  <c r="F23" i="3"/>
  <c r="F29" i="3"/>
  <c r="F37" i="1"/>
  <c r="G41" i="2" l="1"/>
  <c r="F38" i="2"/>
  <c r="G38" i="2"/>
  <c r="F34" i="2"/>
  <c r="G34" i="2"/>
  <c r="F30" i="2"/>
  <c r="G30" i="2"/>
  <c r="F27" i="2"/>
  <c r="G27" i="2"/>
  <c r="F20" i="2"/>
  <c r="G20" i="2"/>
  <c r="F13" i="2"/>
  <c r="G13" i="2"/>
  <c r="F14" i="1"/>
  <c r="G14" i="1"/>
  <c r="F27" i="1"/>
  <c r="G27" i="1"/>
  <c r="F23" i="1"/>
  <c r="G23" i="1"/>
  <c r="F41" i="2" l="1"/>
  <c r="F42" i="2" s="1"/>
  <c r="G29" i="10" l="1"/>
  <c r="F21" i="10"/>
  <c r="G21" i="10"/>
  <c r="F13" i="10"/>
  <c r="G13" i="10"/>
  <c r="F20" i="9"/>
  <c r="G20" i="9"/>
  <c r="E20" i="9"/>
  <c r="G54" i="8"/>
  <c r="E54" i="8"/>
  <c r="F48" i="8"/>
  <c r="G48" i="8"/>
  <c r="F44" i="8"/>
  <c r="G44" i="8"/>
  <c r="F43" i="8"/>
  <c r="G43" i="8"/>
  <c r="F38" i="8"/>
  <c r="G38" i="8"/>
  <c r="F37" i="8"/>
  <c r="G37" i="8"/>
  <c r="E43" i="8"/>
  <c r="E37" i="8" s="1"/>
  <c r="F30" i="8"/>
  <c r="G30" i="8"/>
  <c r="F25" i="8"/>
  <c r="G25" i="8"/>
  <c r="F15" i="8"/>
  <c r="G15" i="8"/>
  <c r="F13" i="8"/>
  <c r="G13" i="8"/>
  <c r="E13" i="8"/>
  <c r="G81" i="7"/>
  <c r="E81" i="7"/>
  <c r="F77" i="7"/>
  <c r="G77" i="7"/>
  <c r="F73" i="7"/>
  <c r="G73" i="7"/>
  <c r="G72" i="7"/>
  <c r="F68" i="7"/>
  <c r="G68" i="7"/>
  <c r="F67" i="7"/>
  <c r="G67" i="7"/>
  <c r="E72" i="7"/>
  <c r="E67" i="7" s="1"/>
  <c r="F55" i="7"/>
  <c r="G55" i="7"/>
  <c r="F48" i="7"/>
  <c r="G48" i="7"/>
  <c r="F38" i="7"/>
  <c r="G38" i="7"/>
  <c r="F30" i="7"/>
  <c r="G30" i="7"/>
  <c r="G29" i="7"/>
  <c r="E29" i="7"/>
  <c r="F21" i="7"/>
  <c r="G21" i="7"/>
  <c r="F13" i="7"/>
  <c r="G13" i="7"/>
  <c r="G38" i="6"/>
  <c r="E38" i="6"/>
  <c r="F34" i="6"/>
  <c r="G34" i="6"/>
  <c r="F15" i="6"/>
  <c r="G15" i="6"/>
  <c r="F13" i="6"/>
  <c r="G13" i="6"/>
  <c r="G42" i="5"/>
  <c r="E42" i="5"/>
  <c r="F39" i="5"/>
  <c r="G39" i="5"/>
  <c r="F35" i="5"/>
  <c r="G35" i="5"/>
  <c r="F31" i="5"/>
  <c r="G31" i="5"/>
  <c r="F27" i="5"/>
  <c r="G27" i="5"/>
  <c r="F23" i="5"/>
  <c r="G23" i="5"/>
  <c r="F20" i="5"/>
  <c r="G20" i="5"/>
  <c r="F17" i="5"/>
  <c r="G17" i="5"/>
  <c r="F13" i="5"/>
  <c r="F42" i="5" s="1"/>
  <c r="G13" i="5"/>
  <c r="G31" i="4"/>
  <c r="E31" i="4"/>
  <c r="G28" i="3"/>
  <c r="E28" i="3"/>
  <c r="G22" i="3"/>
  <c r="E22" i="3"/>
  <c r="E17" i="3" s="1"/>
  <c r="G17" i="3"/>
  <c r="F33" i="1"/>
  <c r="G33" i="1"/>
  <c r="E14" i="1"/>
  <c r="E13" i="1" s="1"/>
  <c r="G13" i="1"/>
  <c r="G22" i="1"/>
  <c r="E22" i="1"/>
  <c r="E33" i="1"/>
  <c r="E13" i="2"/>
  <c r="F13" i="1"/>
  <c r="E27" i="1"/>
  <c r="E23" i="1"/>
  <c r="F28" i="6"/>
  <c r="F22" i="6" s="1"/>
  <c r="G28" i="6"/>
  <c r="G22" i="6" s="1"/>
  <c r="E28" i="6"/>
  <c r="F13" i="3"/>
  <c r="G13" i="3"/>
  <c r="F18" i="3"/>
  <c r="G18" i="3"/>
  <c r="F22" i="3"/>
  <c r="F17" i="3" s="1"/>
  <c r="G23" i="3"/>
  <c r="E23" i="3"/>
  <c r="E18" i="3"/>
  <c r="E13" i="3"/>
  <c r="G13" i="4"/>
  <c r="G16" i="4"/>
  <c r="G21" i="4"/>
  <c r="G26" i="4"/>
  <c r="E13" i="4"/>
  <c r="E16" i="4"/>
  <c r="E21" i="4"/>
  <c r="E26" i="4"/>
  <c r="F26" i="4"/>
  <c r="F21" i="4"/>
  <c r="F16" i="4"/>
  <c r="F13" i="4"/>
  <c r="F31" i="4" s="1"/>
  <c r="G36" i="1" l="1"/>
  <c r="F22" i="1"/>
  <c r="F36" i="1" s="1"/>
  <c r="F28" i="3"/>
  <c r="F38" i="6"/>
  <c r="F81" i="7"/>
  <c r="F54" i="8"/>
  <c r="E36" i="1"/>
  <c r="E39" i="5"/>
  <c r="E35" i="5"/>
  <c r="E31" i="5"/>
  <c r="E27" i="5"/>
  <c r="E23" i="5"/>
  <c r="E20" i="5"/>
  <c r="E17" i="5"/>
  <c r="E13" i="5"/>
  <c r="E34" i="6"/>
  <c r="E22" i="6"/>
  <c r="E15" i="6"/>
  <c r="E13" i="6" s="1"/>
  <c r="E77" i="7"/>
  <c r="E73" i="7"/>
  <c r="E68" i="7"/>
  <c r="E55" i="7"/>
  <c r="E48" i="7"/>
  <c r="E38" i="7"/>
  <c r="E30" i="7"/>
  <c r="E21" i="7"/>
  <c r="E13" i="7"/>
  <c r="E44" i="8"/>
  <c r="E48" i="8"/>
  <c r="E38" i="8"/>
  <c r="E30" i="8"/>
  <c r="E25" i="8"/>
  <c r="E15" i="8" s="1"/>
  <c r="F29" i="10" l="1"/>
  <c r="F30" i="10" s="1"/>
  <c r="E21" i="10" l="1"/>
  <c r="E13" i="10"/>
  <c r="E29" i="10" l="1"/>
  <c r="E38" i="2"/>
  <c r="E34" i="2"/>
  <c r="E30" i="2"/>
  <c r="E27" i="2"/>
  <c r="E20" i="2"/>
  <c r="E41" i="2" l="1"/>
</calcChain>
</file>

<file path=xl/sharedStrings.xml><?xml version="1.0" encoding="utf-8"?>
<sst xmlns="http://schemas.openxmlformats.org/spreadsheetml/2006/main" count="570" uniqueCount="303">
  <si>
    <t>Nội dung</t>
  </si>
  <si>
    <t>I. Kết qủa thực hiện nhiệm vụ, quản lý ngân sách, sử dụng tài sản công</t>
  </si>
  <si>
    <t>1. Thực hiện các chính sách, chế độ quản lý tài chính, chế độ kế toán theo quy định</t>
  </si>
  <si>
    <t>2. Thực hiên công khai dự toán, quyết toán ngân sách và các nguồn thu đúng quy định.</t>
  </si>
  <si>
    <t>4. Triển khai thực hiện chương trình quản lý ứng dụng tin học của ngành.</t>
  </si>
  <si>
    <t>II. Tình hình thực hiện chế độ thông tin báo cáo.</t>
  </si>
  <si>
    <t>- Lập đúng mẫu biểu</t>
  </si>
  <si>
    <t>- Nộp đúng thời hạn</t>
  </si>
  <si>
    <t>1. Xây dựng quy chế tổ chức và hoạt động của đơn vị.</t>
  </si>
  <si>
    <t>2. Xây dựng kế hoạch phát triển tổ chức bộ máy đơn vị hàng năm; kế hoạch phát triển nguồn nhân lực; tham mưu, triển khai thực hiện tốt kế hoạch.</t>
  </si>
  <si>
    <t>3. Xây dựng đề án vị trí việc làm, đề án tinh giản biên chế (được cấp có thẩm quyền phê duyệt); xây dựng kế hoạch chuyển đổi vị trí công tác (để tham mưu cấp có thẩm quyền giải quyết, thực hiện).</t>
  </si>
  <si>
    <t>4. Xây dựng kế hoạch tuyển dụng giáo viên, nhân viên (diện biên chế, hợp đồng quận, hợp đồng trường) hàng năm theo quy định.</t>
  </si>
  <si>
    <t>1. Phân công, bố trí CC, VC, NLĐ đúng vị trí việc làm theo chuyên môn và đề án vị trí việc làm đã xây dựng; phân công kiêm nhiệm hợp lý.</t>
  </si>
  <si>
    <t>2. Thực hiện chế độ tập sự (thử việc), hướng dẫn thử việc, bổ nhiệm ngạch, nâng ngạch, chuyển ngạch cho CC, VC, NLĐ đúng quy định; ký kết HĐLĐ, gia hạn HĐLĐ đúng quy định.</t>
  </si>
  <si>
    <t>3. Thực hiện chế độ nghỉ hưu, nghỉ phép, nghỉ thai sản, nghỉ không lương, thôi việc, đi nước ngoài; chế độ tiền lương (lương, nâng lương, các loại phụ cấp, tiền lương dạy thêm giờ) và các loại ưu đãi (nếu có).</t>
  </si>
  <si>
    <t>4. Cập nhật và sử dụng hiệu quả các phần mềm quản lý CC, VC, NLĐ và phần mềm quản lý lương PVN, quản lý nhân sự ePMIS, phần mềm quản lý trường lớp SMAS.</t>
  </si>
  <si>
    <t>5. Đánh giá CC, VC, NLĐ đúng quy định, công khai, công bằng, khách quan, chính xác.</t>
  </si>
  <si>
    <t>6. Đánh giá P.HT, GV theo chuẩn nghề nghiệp quy định đảm bảo công khai, công bằng, khách quan, chính xác.</t>
  </si>
  <si>
    <r>
      <t>1</t>
    </r>
    <r>
      <rPr>
        <sz val="12"/>
        <color theme="1"/>
        <rFont val="Times New Roman"/>
        <family val="1"/>
      </rPr>
      <t>. Thực hiện công tác quy hoạch cán bộ (cấp cơ sở, cấp ngành) đúng yêu cầu, tiêu chuẩn, quy trình, thủ tục và hiệu quả.</t>
    </r>
  </si>
  <si>
    <t>2. Xây dựng kế hoạch và thực hiện việc đào tạo đội ngũ kế cận, quy hoạch (ngắn hạn, dài hạn) của đơn vị (cấp cơ sở và cấp ngành) hiệu quả.</t>
  </si>
  <si>
    <t>1. Xây dựng kế hoạch đào tạo, bồi dưỡng CC,VC, NLĐ tham gia học đạt chuẩn, nâng chuẩn về trình độ chính trị, quản lý, chuyên môn, nghiệp vụ, ngoại ngữ, tin học,… (ngắn hạn, trung hạn, dài hạn); kết quả triển khai thực hiện.</t>
  </si>
  <si>
    <t>2. Xây dựng kế hoạch BDTX; triển khai thực hiện; đánh giá kết quả, chất lượng của CBQL, GV.</t>
  </si>
  <si>
    <t>3. Tham gia đầy đủ, đúng thành phần các lớp tập huấn, chuyên đề, bồi dưỡng của ngành, địa phương (hoặc do ngành, địa phương cử tham gia); học tập hiệu quả.</t>
  </si>
  <si>
    <t>1.Công khai, dân chủ trong công tác phân công, bố trí công việc; trong việc thực hiện các chế độ chính sách; đánh giá CC, VC, NLĐ; …</t>
  </si>
  <si>
    <t>2. Giải quyết đơn thư phản ánh, kiến nghị, khiếu nại, tố cáo của CC, VC, NLĐ đơn vị liên quan đến quyền lợi, nghĩa vụ của CC, VC, NLĐ tại cơ sở</t>
  </si>
  <si>
    <t>3. Thực hiện việc kê khai tài sản cá nhân và công khai đúng quy định (đối tượng và nội dung kê khai; thời gian, hình thức công khai;…)</t>
  </si>
  <si>
    <t>1. Thực hiện chế độ thỉnh thị, báo cáo, cập nhật thông tin kịp thời, chính xác, trung thực, hiệu quả; lưu trữ các báo cáo đầy đủ.</t>
  </si>
  <si>
    <t>2. Lưu trữ hổ sơ tổ chức của đơn vị, hồ sơ cá nhân CC, VC, NLĐ, hồ sơ thực hiện các chế độ chính sách đúng, đủ theo quy định; lưu trữ đầy đủ các văn bản chỉ đạo của các cấp có liên quan đến công tác tổ chức cán bộ.</t>
  </si>
  <si>
    <t>I. Công tác Văn thư, lưu trữ, hội họp:</t>
  </si>
  <si>
    <t>II. Công tác Thi đua - khen thưởng:</t>
  </si>
  <si>
    <t>1. Có văn bản đăng ký giao ước thi đua và triển khai trong đội ngũ cán bộ, giáo viên, viên chức tại đơn vị :</t>
  </si>
  <si>
    <t>- Có kế hoạch, chương trình công tác thi đua khen thưởng được triển khai, phân công, tổ chức thực hiện đạt hiệu quả.</t>
  </si>
  <si>
    <t>- Có thang điểm chấm thi đua được chấm điểm vào cuối năm. Thực hiện đúng quy trình bình bầu xét khen thưởng.</t>
  </si>
  <si>
    <t>- Tham gia đầy đủ các phong trào thi đua yêu nước (thường xuyên, chuyên đề, theo đợt) và các hội nghị triển khai công tác thi đua khen thưởng, hội ghị tổng kết các phong trào thi đua do ngành tổ chức.</t>
  </si>
  <si>
    <t>- Đăng ký các danh hiệu thi đua:</t>
  </si>
  <si>
    <t>- Gửi hồ sơ xét khen thưởng cuối năm theo hướng dẫn và kịp thời.</t>
  </si>
  <si>
    <t>TỔNG CỘNG:</t>
  </si>
  <si>
    <t>XẾP LOẠI:</t>
  </si>
  <si>
    <t>I. Phổ biến, tuyên truyền pháp luật.</t>
  </si>
  <si>
    <t xml:space="preserve">II. Tham gia thi tìm hiểu luật </t>
  </si>
  <si>
    <t>III. Triển khai thực hiện "Ngày pháp luật"</t>
  </si>
  <si>
    <t xml:space="preserve">IV. Xây dựng Tủ sách pháp luật </t>
  </si>
  <si>
    <t xml:space="preserve">V. Theo dõi tình hình thi hành pháp luật và kiểm tra việc thực hiện pháp luật tại đơn vị </t>
  </si>
  <si>
    <t xml:space="preserve">VI. Căn cứ pháp lý của việc ban hành các văn bản </t>
  </si>
  <si>
    <t xml:space="preserve">VII. Cán bộ phụ trách công tác TTPBGDPL </t>
  </si>
  <si>
    <t xml:space="preserve">VIII. Báo cáo, góp ý xây dựng dự thảo Luật </t>
  </si>
  <si>
    <r>
      <t>IX. Có thực hiện việc đổi mới, sáng tạo (</t>
    </r>
    <r>
      <rPr>
        <i/>
        <sz val="12"/>
        <color rgb="FFFF0000"/>
        <rFont val="Times New Roman"/>
        <family val="1"/>
      </rPr>
      <t>so với kết quả thực hiện trong biên độ đánh giá trước đó, kèm minh chứng)</t>
    </r>
  </si>
  <si>
    <t xml:space="preserve">I. Tổ chức quản lý - sinh hoạt chuyên môn </t>
  </si>
  <si>
    <t>1. Số lượng CB, GV  đủ, đồng bộ về cơ cấu, đạt chuẩn chuyên môn, phân công hợp lý khoa học.</t>
  </si>
  <si>
    <t>2. Hoạt động chăm sóc và giáo dục đảm bảo đúng theo quy định,  quy chế chuyên môn:</t>
  </si>
  <si>
    <t>2.1. Tổ chức tốt công tác nuôi dưỡng và chăm sóc bảo vệ sức khỏe cho trẻ: Thực hiện phòng chống SDD-BP; Đảm bảo vệ sinh, an toàn, phòng chống tai nạn thương tích; Thực hiện chuyên đề: Đổi mới tổ chức bữa ăn; Đảm bảo dinh dưỡng, sức khỏe cho trẻ; Phòng chống dịch bệnh…</t>
  </si>
  <si>
    <t>2.2. Tổ chức tốt công tác giáo dục với các nội dung hoạt động, chuyên đề theo quy định của Bộ GDĐT: Thực hiện chương trình giáo dục mầm non, Bộ chuẩn phát triển trẻ 5 tuổi và đầu tư trang thiết bị hiệu quả góp phần đổi mới, nâng cao chất lượng thực hiện chương trình</t>
  </si>
  <si>
    <t>2.3. Sinh hoạt tổ, nhóm chuyên môn đều đặn, đúng định kỳ, có hiệu quả. Tổ chức chuyên đề, thao giảng, dạy tốt có chất lượng, đúng theo kế hoạch.</t>
  </si>
  <si>
    <t>2.4. Hồ sơ sổ sách chuyên môn đầy đủ theo quy định. Có lưu giữ hồ sơ chuyên đề, sáng kiến kinh nghiệm theo từng năm học.</t>
  </si>
  <si>
    <t>2.5. Xây dựng kế hoạch, báo cáo sơ kết, tổng kết đầy đủ, đúng quy định. Thực hiện chế độ thông tin, báo cáo thỉnh thị kịp thời, đúng tiến độ.</t>
  </si>
  <si>
    <t>2.6. Chấp hành tốt chế độ hội họp, tham gia đầy đủ các buổi sinh hoạt chuyên môn chung của ngành. Đúng thành phần, đúng thời gian.</t>
  </si>
  <si>
    <t>II. Chất lượng, hiệu quả công tác chăm sóc - giáo dục trẻ:</t>
  </si>
  <si>
    <t>1.Trẻ được phát triển tầm vóc, trí tuệ tốt: sạch sẽ, mạnh khỏe, cân đối, nhanh nhẹn, linh hoạt…</t>
  </si>
  <si>
    <t>2. Trẻ có kỹ năng và kiến thức tốt, tích cực, hứng thú tham gia các hoạt động, giao tiếp tốt với bạn bè …</t>
  </si>
  <si>
    <t>3. Nề nếp trẻ tốt (lễ phép, biết giữ gìn vệ sinh, bảo vệ môi trường, …)</t>
  </si>
  <si>
    <t>4. Thực hiện tốt phong trào thi đua “xây dựng trường học thân thiện , học sinh tích cực”, không có trường hợp khiếu nại tố cáo hoặc vi phạm pháp luật , vi phạm đạo đức nhà giáo, 100% trẻ được tham gia các hoạt động dã ngoại, tham quan ít nhất 2 lần/năm.</t>
  </si>
  <si>
    <r>
      <t xml:space="preserve">5. Tỷ lệ chuyên cần của trẻ đạt từ: 90% trở lên </t>
    </r>
    <r>
      <rPr>
        <sz val="10"/>
        <color theme="1"/>
        <rFont val="Times New Roman"/>
        <family val="1"/>
      </rPr>
      <t>(đối với trẻ lớp Lá)</t>
    </r>
    <r>
      <rPr>
        <sz val="12"/>
        <color theme="1"/>
        <rFont val="Times New Roman"/>
        <family val="1"/>
      </rPr>
      <t xml:space="preserve">, 85% trở lên </t>
    </r>
    <r>
      <rPr>
        <sz val="10"/>
        <color theme="1"/>
        <rFont val="Times New Roman"/>
        <family val="1"/>
      </rPr>
      <t>(đối với trẻ từ lớp Nhà trẻ trở lên)</t>
    </r>
    <r>
      <rPr>
        <sz val="12"/>
        <color theme="1"/>
        <rFont val="Times New Roman"/>
        <family val="1"/>
      </rPr>
      <t xml:space="preserve"> được duy trì bằng hoặc cao hơn năm học trước.</t>
    </r>
  </si>
  <si>
    <t>6. Kết quả xếp loại tay nghề của giáo viên - giáo viên dạy giỏi trong năm</t>
  </si>
  <si>
    <t xml:space="preserve">  + Nếu có GV xếp loại kém: trừ 1/2 số điểm/GV  </t>
  </si>
  <si>
    <t>7. Thực hiện tốt công tác phổ cập (có kế hoạch, báo cáo và đủ hồ sơ sổ sách theo quy định)</t>
  </si>
  <si>
    <t>1. Có Giáo viên và học sinh tham gia các phong trào, Hội thi của Ngành, của Quận, Thành phố (Hội thi GV dạy giỏi, Nét vẽ xanh; Hội diễn văn nghệ …)</t>
  </si>
  <si>
    <t>2. Trường có tổ chức các hoạt động phong trào thi đua, các hoạt động nâng chất lượngchăm sóc giáo dục trẻ.</t>
  </si>
  <si>
    <r>
      <t xml:space="preserve">IV. Trường có biện pháp phát huy tính chủ động, sáng tạo - đổi mới trong quản lý, điều hành </t>
    </r>
    <r>
      <rPr>
        <sz val="12"/>
        <color rgb="FFFF0000"/>
        <rFont val="Times New Roman"/>
        <family val="1"/>
      </rPr>
      <t>(có minh chứng cụ thể)</t>
    </r>
  </si>
  <si>
    <t>1. Về cơ sở vật chất, môi trường sư phạm:</t>
  </si>
  <si>
    <t>Môi trường sư phạm khang trang, sạch đẹp, trong năm học tăng cường mảng xanh.</t>
  </si>
  <si>
    <t>Nhà vệ sinh sạch sẽ, trang trí đẹp.</t>
  </si>
  <si>
    <t>Đơn vị được công nhận môi trường xanh cấp Quận, (TP), cổng trường văn minh, an toàn.</t>
  </si>
  <si>
    <t>Sân chơi, bãi tập đươc bố trí phù hợp với điều kiện của nhà trường, trang trí, trang bị dụng cụ tập luyện đáp ứng nhu cầu vui chơi, học tập của HS.</t>
  </si>
  <si>
    <t>Thư viện đạt chuẩn theo quy định, trang trí đẹp, có thư viện xanh, hoạt động hiệu quả.</t>
  </si>
  <si>
    <t>Phòng thiết bị, đồ dùng dạy học sắp xếp ngăn nắp, tiện dụng, sử dụng có hiệu quả trang thiết bị dạy học.</t>
  </si>
  <si>
    <t>Trong năm học đã tăng cường cơ sở vật chất, trang thiết bị.</t>
  </si>
  <si>
    <t>2. Xây dựng đội ngũ sư phạm:</t>
  </si>
  <si>
    <t>Số lượng CB,GV, NV đủ và đồng bộ; phân công hợp lý, khoa học.</t>
  </si>
  <si>
    <t xml:space="preserve">Giáo viên Tiếng Anh tham gia bồi dưỡng đạt chuẩn B2, GV, CBQL tham gia chương trình bồi dưỡng trên chuẩn. </t>
  </si>
  <si>
    <t>Thực hiện hiệu quả hoạt động BDTX cán bộ quản lí, giáo viên.</t>
  </si>
  <si>
    <t>Đoàn kết nội bộ tốt, phát huy tốt dân chủ cơ sở. Kỷ cương và tự giác cao trong việc thực hiện nhiệm vụ nhà trường, giải quyết kịp thời vướng mắc của CBCC.</t>
  </si>
  <si>
    <t>Thực hiện đánh giá HT, PHT, GV, NV theo chuẩn đúng, đủ, thực chất.</t>
  </si>
  <si>
    <t>Có trên 70% cá nhân trong tập thể đạt danh hiệu Lao động tiên tiến và không có cá nhân bị kỷ luật từ hình thức cảnh cáo trở lên.</t>
  </si>
  <si>
    <t>3. Chất lượng, hiệu quả giáo dục:</t>
  </si>
  <si>
    <t>3.1. Chất lượng dạy học</t>
  </si>
  <si>
    <t>Thực hiện soạn bài, nhận xét, rèn chữ giữ vở tốt.</t>
  </si>
  <si>
    <t>Thực hiện đổi mới phương pháp, hình thức dạy học theo hướng phát huy tính tích cực, chủ động, rèn luyện năng lực cho HS.</t>
  </si>
  <si>
    <t>Tổ chức dạy đầy đủ các môn học theo quy định của Bộ GD-ĐT và có thực hiện các chương trình đặc thù của thành phố (tăng cường Tin học, ngoại ngữ, dạy học tự chọn, …)</t>
  </si>
  <si>
    <t>Thực hiện chương trình giảng dạy nghiêm túc, đúng, đủ theo phân phối chương trình, kết hợp lý thuyết với thực hành.</t>
  </si>
  <si>
    <t>Tổ chức bồi dưỡng năng khiếu, phụ đạo học sinh.</t>
  </si>
  <si>
    <t>Tổ chức KT-ĐG học sinh nghiêm túc, đúng quy định của TT22, TT30.</t>
  </si>
  <si>
    <t>3.2. Chất lượng giáo dục</t>
  </si>
  <si>
    <t>Giáo viên tích hợp giáo dục trong quá trình dạy học.</t>
  </si>
  <si>
    <t>Thực hiện tiết SHCN sinh động, có ý nghĩa giáo dục.</t>
  </si>
  <si>
    <t>Tổ chức các ngày Lễ kỉ niệm trong năm.</t>
  </si>
  <si>
    <t>Tổ chức các ngày hội trong năm học.</t>
  </si>
  <si>
    <t>Tổ chức tiết sinh hoạt đầu tuần lấy học sinh làm trung tâm.</t>
  </si>
  <si>
    <t>Hoạt động dã ngoại trải nghiệm ít nhất 2 lần/ năm. Nội dung phù hợp mục tiêu giáo dục, đảm bảo an toàn.</t>
  </si>
  <si>
    <t>Có biện pháp tổ chức cho học sinh vui chơi, trang trí sân chơi,tổ chức trò chơi dân gian, trường lớp sạch sẽ.</t>
  </si>
  <si>
    <t>Học sinh được giao lưu với các trường bạn, giao lưu với các tổ chức, cá nhân phù hợp mục tiêu giáo dục.</t>
  </si>
  <si>
    <t>Tổ chức cho HS làm công tác từ thiện; chăm sóc ít nhất 1 di tích lịch sử/ công trình văn hóa; Chăm sóc gia đình chính sách/mẹ VN anh hùng.</t>
  </si>
  <si>
    <t>3.3. Hiệu quả giáo dục</t>
  </si>
  <si>
    <t>Thực hiện tốt công tác tuyển sinh, phổ cập giáo dục.</t>
  </si>
  <si>
    <t>100% học sinh tham gia hoạt động học tập, tham quan ngoài lớp.</t>
  </si>
  <si>
    <t>Tỉ lệ HS lưu ban thấp hơn năm học trước, không có học sinh bỏ học.</t>
  </si>
  <si>
    <t>Hiệu suất đào tạo 01 năm, 05 năm tăng so với năm học trước.</t>
  </si>
  <si>
    <t>Tỉ lệ HS lên lớp thẳng, HT.CTTH cao (so với năm học trước).</t>
  </si>
  <si>
    <r>
      <t xml:space="preserve">3.4. Đổi mới, sáng tạo </t>
    </r>
    <r>
      <rPr>
        <sz val="12"/>
        <color rgb="FFFF0000"/>
        <rFont val="Times New Roman"/>
        <family val="1"/>
      </rPr>
      <t>trong các hoạt động chuyên môn và các hoạt động khác (minh chứng đính kèm)</t>
    </r>
  </si>
  <si>
    <t>4. Công tác quản lý:</t>
  </si>
  <si>
    <t>Triển khai thực hiện nghiêm túc và hiệu quả các yêu cầu chỉ đạo chuyên môn của Bộ, Sở, Phòng. Tập hợp, hệ thống hóa các văn bản chỉ đạo quản lý chuyên môn.</t>
  </si>
  <si>
    <t xml:space="preserve"> Xây dựng kế hoạch năm học, kế hoạch giáo dục, kể hoạch hoạt động ngoài giờ lên lớp và các kế hoạch thành phần khác với các chỉ tiêu phấn đấu cụ thể tích cực và khả thi trong việc thực hiện nhiệm vụ của đơn vị.</t>
  </si>
  <si>
    <t>Có kế hoạch đào tạo bồi dưỡng nghiệp vụ cho cán bộ, giáo viên, nhân viên; xây dựng bộ máy nhà trường vững mạnh và tổ chức thực hiện hiệu quả.</t>
  </si>
  <si>
    <t xml:space="preserve">Có kế hoạch xây dựng CSVC trường lớp, tăng cường TTB-DH, các quan hệ phối hợp và huy động các nguồn lực nhằm chăm lo các hoạt động giáo dục. </t>
  </si>
  <si>
    <t>Thực hiện triển khai các chuyên đề của Phòng GD-ĐT đã tổ chức đến toàn thể GV của nhà trường chậm nhất sau 01 tháng kể từ khi được tập huấn.</t>
  </si>
  <si>
    <t>Thực hiện đổi mới sinh hoạt tổ chuyên môn. Thực hiện nghiêm túc, hiệu quả kế hoạch cụm chuyên môn.</t>
  </si>
  <si>
    <t xml:space="preserve"> Triển khai tiêu chuẩn đánh giá chuyên môn cụ thể từ đầu năm học. Thực hiện tốt công tác tự kiểm tra (thường xuyên, sâu sát, cụ thể); Phát huy tốt vai trò của tổ nhóm chuyên môn và đoàn thể; đảm bảo nguyên tắc tập trung dân chủ, công khai trong việc kiểm tra đánh giá, thúc đẩy các thành viên trong đơn vị tích cực hoạt động. Thực hiện công tác kiểm tra chuyên môn theo định kỳ, đúng quy định.</t>
  </si>
  <si>
    <t>Thực hiện nghiêm túc các đề nghị trong kết luận của các đoàn kiểm tra chuyên môn.</t>
  </si>
  <si>
    <t>Tổ chức xét duyệt sáng kiến, kinh nghiệm nghiêm túc. Có điển hình tiên tiến và được phổ biến nhân rộng trong tập thể.</t>
  </si>
  <si>
    <t xml:space="preserve">Chấp hành nghiêm túc chế độ hội họp, thông tin báo cáo kịp thời, thực hiện các báo cáo định kỳ (đột xuất) chính xác, đúng thời gian. Thực hiện hồ sơ đúng quy định.  </t>
  </si>
  <si>
    <t>5. Công tác bán trú:</t>
  </si>
  <si>
    <t xml:space="preserve">6. Tham gia phong trào thi đua và HỘI THI </t>
  </si>
  <si>
    <t>6.1. Giáo viên:</t>
  </si>
  <si>
    <t xml:space="preserve">6.2. Học sinh: </t>
  </si>
  <si>
    <t xml:space="preserve"> 6.2.1. Tham gia đầy đủ các phong trào, Hội thi:</t>
  </si>
  <si>
    <t>6.2.2. Tham gia Hội khỏe Phù Đổng và các phong trào Văn-Thể- Mỹ</t>
  </si>
  <si>
    <t>I. Tổ chức – quản lý – sinh hoạt chuyên môn:</t>
  </si>
  <si>
    <t>1. Số lượng CB, GV, NV  đủ, đồng bộ về cơ cấu, đạt chuẩn chuyên môn, phân công hợp lý khoa học. Tỉ lệ giáo viên Tiếng Anh tham gia bồi dưỡng đạt chuẩn B2 tăng so với chỉ tiêu trường đề ra.</t>
  </si>
  <si>
    <t>2. Hoạt động dạy và học đảm bảo đúng quy định,  quy chế chuyên môn:</t>
  </si>
  <si>
    <t>2.1. Tổ chức dạy đầy đủ các môn học và thực hiện chương trình giảng dạy nghiêm túc đúng, đủ theo khung chương trình theo do Bộ GDĐT ban hành.</t>
  </si>
  <si>
    <t>2.2. Hiệu trưởng nhà trường có phê duyệt kế hoạch dạy học của giáo viên.</t>
  </si>
  <si>
    <t>2.3. Các kế hoạch thực hiện chương trình nhà trường như: Tăng cường Tin học; Tăng cường Tiếng Anh/Pháp/Hoa; Dạy học 2 buổi/ngày; Học với giáo viên bản ngữ… được phòng GD&amp;ĐT phê duyệt.</t>
  </si>
  <si>
    <t>2.4. Tổ chức kiểm tra đánh giá xếp loại học sinh đúng theo quy định, đảm bảo công bằng, chính xác, khách quan. Tổ chức kiểm tra, chấm bài, thực hiện điểm số đúng quy định (chấm phúc tra).</t>
  </si>
  <si>
    <t>2.5. Sinh hoạt tổ, nhóm chuyên môn đều đặn, đúng định kỳ, có hiệu quả (thông qua các ch/đề đổi mới sinh hoạt Tổ, nhóm chuyên môn ở các bộ môn). Tổ chức ch/đề, thao giảng, dạy tốt có chất lượng, đúng theo kế hoạch.</t>
  </si>
  <si>
    <t>2.6. Hồ sơ sổ sách chuyên môn đầy đủ theo quy định. Có lưu giữ hồ sơ chuyên đề, sáng kiến kinh nghiệm theo từng năm học (ít nhất 3 năm).</t>
  </si>
  <si>
    <t xml:space="preserve">2.7. Xây dựng kế hoạch, báo cáo sơ kết, tổng kết đầy đủ, đúng quy định. Thực hiện chế độ thông tin, báo cáo thỉnh thị kịp thời, đúng tiến độ. </t>
  </si>
  <si>
    <t>2.8. Chấp hành tốt chế độ hội họp, tham gia đầy đủ các buổi sinh hoạt chuyên môn của cụm trường và của ngành. Đúng thành phần, đúng thời gian.</t>
  </si>
  <si>
    <t>2.9. Xây dựng được môi trường sư phạm thân thiện, tập thể đoàn kết tốt, thực hiện tốt hỗ trợ giúp đỡ đồng nghiệp. Không có trường hợp khiếu nại tố cáo hoặc vi phạm pháp luật , vi phạm đạo đức nhà giáo.</t>
  </si>
  <si>
    <t>2.10.</t>
  </si>
  <si>
    <t>- Tổ chức cho học sinh thực hiện thể dục buổi sáng, thể dục giữa giờ.</t>
  </si>
  <si>
    <t>- Thực hiện chủ đề dạy học và tổ chức các hoạt động trải nghiệm sáng tạo cho học sinh.</t>
  </si>
  <si>
    <t>- Tổ chức triển khai cho cán bộ quản lý giáo viên và học sinh tương tác, học tập trên trang mạng Trường học kết nối.</t>
  </si>
  <si>
    <t>II. Chất lượng – hiệu quả dạy và học:</t>
  </si>
  <si>
    <r>
      <t xml:space="preserve">1. Thái độ động cơ học tập của Hs </t>
    </r>
    <r>
      <rPr>
        <sz val="11"/>
        <color rgb="FF000000"/>
        <rFont val="Times New Roman"/>
        <family val="1"/>
      </rPr>
      <t>(tự giác, chủ động, có ý thức học tập tích cực, chuyên cần, có phương pháp, có kỹ năng, biết tự học và tiếp thu kiến thức tốt).</t>
    </r>
  </si>
  <si>
    <t>2. Nề nếp, trật tự kỷ luật học sinh tốt (lễ phép, lịch sự, thân ái, văn minh trong quan hệ; có trách nhiệm với tập thể với công việc; biết giữ gìn vệ sinh, bảo vệ môi trường, bảo vệ của công; không vi phạm luật giao thông …) Không có hiện tượng học sinh đánh nhau, không có trường hợp học sinh gian lận, vi phạm quy chế thi.</t>
  </si>
  <si>
    <t>3. Thực hiện tốt phong trào thi đua “xây dựng trường học thân thiện, học sinh tích cực”, 100% học sinh được tham gia các hoạt động tập thể, ít nhất 4 lần/năm (công tác xã hội, hoạt động TDTT, văn nghệ, tham quan, ngoại khóa…) Hoạt động đoàn, đội phong phú; giáo dục đạo đức cho học sinh tốt.</t>
  </si>
  <si>
    <t>4. Số học sinh lưu ban, bỏ học đưới 0,8%. Tỷ lệ học sinh lên lớp thẳng được duy trì hoặc cao hơn năm học trước.</t>
  </si>
  <si>
    <r>
      <t xml:space="preserve">5. Tỷ lệ học sinh tốt nghiệp cuối cấp, tốt nghiệp nghề phổ thông cao hơn tỷ lệ chung của quận; Hiệu suất đào tạo được duy trì hoặc cao hơn năm học trước </t>
    </r>
    <r>
      <rPr>
        <b/>
        <sz val="12"/>
        <color rgb="FF000000"/>
        <rFont val="Times New Roman"/>
        <family val="1"/>
      </rPr>
      <t>(kết quả tuyển sinh lớp 10)</t>
    </r>
  </si>
  <si>
    <t>III. Tổ chức và tham gia phong trào thi đua, các hoạt động khác</t>
  </si>
  <si>
    <t>2.1 Phong trào Hội thi và học sinh giỏi:</t>
  </si>
  <si>
    <t>2.2 Các phong trào Văn – Thể - Mỹ:</t>
  </si>
  <si>
    <t xml:space="preserve">1. Xây dựng kế hoạch, ban hành quyết định thực hiện kiểm định chất lượng giáo dục theo quy định </t>
  </si>
  <si>
    <t>2. Đảm bào tự đánh giá và đánh giá ngoài theo tiến độ</t>
  </si>
  <si>
    <t xml:space="preserve">3. Thực hiện kế hoạch cải tiến chất lượng giáo dục để không ngừng nâng cao chất lượng giáo dục </t>
  </si>
  <si>
    <t xml:space="preserve">4. Công khai kết quả kiểm định chất lượng giáo dục theo quy định </t>
  </si>
  <si>
    <t>5. Tham dự hội thảo. tập huấn do Sở Giáo dục và phòng Giáo dục vào đào tạo tổ chức</t>
  </si>
  <si>
    <t xml:space="preserve">6. Tổ chức tổng kết, sinh hoạt chuyên môn để nâng cao nghiệp vụ cho cán bộ thực hiện công tác kiểm định chất lượng giáo dục. </t>
  </si>
  <si>
    <t>7. Thực hiện báo cáo về công tác kiểm định chất lượng giáo dục đảm bảo đầy đủ, chính xác, đúng biểu mẫu và thời gian quy định</t>
  </si>
  <si>
    <t>1. Công tác khảo thí :</t>
  </si>
  <si>
    <t>- Thực hiện đầy đủ các hoạt động về công tác khảo thí theo chỉ đạo của Sở, Phòng Giáo dục và Đào tạo.</t>
  </si>
  <si>
    <t>- Kế hoạch thực hiện công tác khảo thí mang tính khả thi và thực tiễn.</t>
  </si>
  <si>
    <t>- Hoàn thành đầy đủ các yêu cầu trong các kỳ thi,  đảm bảo an toàn, đúng quy chế.</t>
  </si>
  <si>
    <t>- Có kế hoạch và thực hiện tốt công tác huy động trẻ ra lớp và tuyển sinh các lớp đầu cấp.</t>
  </si>
  <si>
    <t>- Thực hiện báo cáo về công tác khảo thí đảm bảo đầy đủ, chính xác, đúng biểu mẫu và thời gian quy định.</t>
  </si>
  <si>
    <t>- Tổ chức rút kinh nghiệm và nâng cao nghiệp vụ khảo thí tại đơn vị.</t>
  </si>
  <si>
    <t>2. Công tác Kiểm định chất lượng giáo dục :</t>
  </si>
  <si>
    <t>- Xây dựng kế hoạch, ban hành quyết định thực hiện kiểm định chất lượng giáo dục theo quy định.</t>
  </si>
  <si>
    <t>- Đảm bào tự đánh giá và đánh giá ngoài theo tiến độ.</t>
  </si>
  <si>
    <t xml:space="preserve">- Thực hiện kế hoạch cải tiến chất lượng giáo dục để không ngừng nâng cao chất lượng giáo dục. </t>
  </si>
  <si>
    <t>- Công khai kết quả kiểm định chất lượng giáo dục theo quy định.</t>
  </si>
  <si>
    <t>- Tham dự hội thảo tập huấn do Sở Giáo dục và phòng Giáo dục vào đào tạo tổ chức.</t>
  </si>
  <si>
    <t xml:space="preserve">- Tổ chức tổng kết, sinh hoạt chuyên môn để nâng cao nghiệp vụ cho cán bộ thực hiện công tác kiểm định chất lượng giáo dục. </t>
  </si>
  <si>
    <t>- Thực hiện báo cáo về công tác kiểm định chất lượng giáo dục đảm bảo đầy đủ, chính xác, đúng biểu mẫu và thời gian quy định.</t>
  </si>
  <si>
    <t>Thang
điểm</t>
  </si>
  <si>
    <t>Tự
chấm</t>
  </si>
  <si>
    <t>PGD
chấm</t>
  </si>
  <si>
    <t>UBND QUẬN TÂN BÌNH</t>
  </si>
  <si>
    <t>TRƯỜNG ….</t>
  </si>
  <si>
    <t>CỘNG HÒA XÃ HỘI CHỦ NGHĨA VIỆT NAM</t>
  </si>
  <si>
    <t>Độc lập - Tự do - Hạnh phúc</t>
  </si>
  <si>
    <t>BẢNG ĐIỂM ĐÁNH GIÁ</t>
  </si>
  <si>
    <t>CÔNG TÁC KHẢO THÍ VÀ KIỂM ĐỊNH CHẤT LƯỢNG GIÁO DỤC</t>
  </si>
  <si>
    <t>ĐƠN VỊ TRƯỜNG TIỂU HỌC – TRUNG HỌC HỌC CƠ SỞ</t>
  </si>
  <si>
    <t>NĂM HỌC 2017-2018</t>
  </si>
  <si>
    <t>Tiêu chuẩn: 100 điểm</t>
  </si>
  <si>
    <t>HIỆU TRƯỞNG</t>
  </si>
  <si>
    <t>: Từ 95 đến 100</t>
  </si>
  <si>
    <t>: Từ 90 đến 94</t>
  </si>
  <si>
    <t>: Từ 80 đến 89</t>
  </si>
  <si>
    <t>: Từ 70 đến 79</t>
  </si>
  <si>
    <t>: Dưới 70</t>
  </si>
  <si>
    <t>(Xuất sắc: không có cột điểm bằng “0” và không có CB.GV.NV bị kỷ luật hoặc nội bộ mất đoàn kết.)</t>
  </si>
  <si>
    <t>+ Xuất sắc (A+)</t>
  </si>
  <si>
    <t>+ Tiên tiến (A)</t>
  </si>
  <si>
    <t>+ Khá (A-)</t>
  </si>
  <si>
    <t>+ T.Bình (B)</t>
  </si>
  <si>
    <t>+ Yếu (C)</t>
  </si>
  <si>
    <t>Xếp loại:</t>
  </si>
  <si>
    <t>CÔNG TÁC KIỂM ĐỊNH CHẤT LƯỢNG GIÁO DỤC</t>
  </si>
  <si>
    <t>ĐƠN VỊ TRƯỜNG MẦM NON</t>
  </si>
  <si>
    <t>- Đầu tư TTB và thực hiện chủ đề dạy học theo định hướng giáo dục STEM. Phòng vi tính của hs có kết nối Internet đảm bảo cho việc dạy và học.</t>
  </si>
  <si>
    <r>
      <t xml:space="preserve">6. Thực hiện tốt công tác PCGD </t>
    </r>
    <r>
      <rPr>
        <sz val="11"/>
        <color rgb="FF000000"/>
        <rFont val="Times New Roman"/>
        <family val="1"/>
      </rPr>
      <t>(có kế hoạch, báo cáo, đủ hồ sơ sổ sách theo quy định)</t>
    </r>
  </si>
  <si>
    <t>1. Giáo viên: Tổ chức, tham gia và đạt giải các hội thi</t>
  </si>
  <si>
    <t>- Cấp Trường:</t>
  </si>
  <si>
    <t>- Cấp Quận:</t>
  </si>
  <si>
    <t>- Cấp Thành phố:</t>
  </si>
  <si>
    <t>- Cấp Quốc gia:</t>
  </si>
  <si>
    <t>2. Học sinh: Tổ chức, tham gia và đạt giải các hội thi</t>
  </si>
  <si>
    <r>
      <t xml:space="preserve">IV. Đổi mới quản lý, tổ chức các hoạt động chuyên môn
</t>
    </r>
    <r>
      <rPr>
        <sz val="11"/>
        <color rgb="FFFF0000"/>
        <rFont val="Times New Roman"/>
        <family val="1"/>
      </rPr>
      <t>(kèm minh chứng)</t>
    </r>
  </si>
  <si>
    <t>TRƯỜNG TRUNG HỌC CƠ SỞ</t>
  </si>
  <si>
    <t>ĐÁNH GIÁ HOẠT ĐỘNG CHUYÊN MÔN</t>
  </si>
  <si>
    <t>BẢNG ĐIỂM</t>
  </si>
  <si>
    <r>
      <t xml:space="preserve">(Xuất sắc: không có cột điểm bằng “0” </t>
    </r>
    <r>
      <rPr>
        <sz val="10"/>
        <color rgb="FFFF0000"/>
        <rFont val="Times New Roman"/>
        <family val="1"/>
      </rPr>
      <t>(trừ mục IV)</t>
    </r>
    <r>
      <rPr>
        <sz val="10"/>
        <color theme="1"/>
        <rFont val="Times New Roman"/>
        <family val="1"/>
      </rPr>
      <t xml:space="preserve"> và không có CB.GV.NV bị kỷ luật hoặc nội bộ mất đoàn kết.)</t>
    </r>
  </si>
  <si>
    <t xml:space="preserve">Đạt tỉ lệ giáo viên trên chuẩn cao hơn tỉ lệ chung cả cấp học; cán bộ quản lý được bồi dưỡng nghiệp vụ quản lí giáo dục, có bằng Trung cấp LLCT, quản lí nhà nước theo quy định. </t>
  </si>
  <si>
    <r>
      <t xml:space="preserve">Thái độ động cơ học tập của học sinh </t>
    </r>
    <r>
      <rPr>
        <sz val="11"/>
        <color rgb="FF000000"/>
        <rFont val="Times New Roman"/>
        <family val="1"/>
      </rPr>
      <t>(tự giác, có ý thức học tập tích cực, chăm chỉ, chuyên cần, chịu khó; có phương pháp học tập tích cực hiệu quả. Chủ động trong học tập; tiếp nhận tốt kiến thức và có kỹ năng cơ bản vững, có hệ thống).</t>
    </r>
  </si>
  <si>
    <r>
      <t xml:space="preserve">(Xuất sắc: không có cột điểm bằng “0” </t>
    </r>
    <r>
      <rPr>
        <sz val="10"/>
        <color rgb="FFFF0000"/>
        <rFont val="Times New Roman"/>
        <family val="1"/>
      </rPr>
      <t>(trừ mục 4.3)</t>
    </r>
    <r>
      <rPr>
        <sz val="10"/>
        <color theme="1"/>
        <rFont val="Times New Roman"/>
        <family val="1"/>
      </rPr>
      <t xml:space="preserve"> và không có CB.GV.NV bị kỷ luật hoặc nội bộ mất đoàn kết.)</t>
    </r>
  </si>
  <si>
    <t>TRƯỜNG TIỂU HỌC</t>
  </si>
  <si>
    <t>Tân Bình, ngày    tháng    năm 2018</t>
  </si>
  <si>
    <t>III. Tổ chức và tham gia tích cực các Hội thi; các phong trào V-Thể-Mỹ</t>
  </si>
  <si>
    <t>TRƯỜNG MẦM NON</t>
  </si>
  <si>
    <t>1. Xây dựng kế hoạch phổ biến, giáo dục pháp luật của đơn vị theo từng năm học.</t>
  </si>
  <si>
    <t>2. Thực hiện Sổ tay phổ biến, giáo dục pháp luật theo quy định.</t>
  </si>
  <si>
    <t>3. Tổ chức thực hiện có hiệu quả công tác phổ biến, giáo dục pháp luật tại đơn vị một cách thường xuyên, kịp thời, đầy đủ, đúng quy định.</t>
  </si>
  <si>
    <t>1. Tham gia tốt các cuộc thi tìm hiểu Luật, các hội thi về pháp luật do Phòng Giáo dục và Đào tạo tổ chức hoặc yêu cầu triển khai thực hiện.</t>
  </si>
  <si>
    <t>2. Tổ chức thi tìm hiểu kiến thức pháp luật cho đội ngũ viên chức và học sinh trong đơn vị.</t>
  </si>
  <si>
    <t>1. Xây dựng Kế hoạch triển khai thực hiện “Ngày pháp luật”.</t>
  </si>
  <si>
    <t>2. Tổ chức thực hiện "Ngày pháp luật" đúng kế hoạch đã xây dựng.</t>
  </si>
  <si>
    <t>2. Tủ sách pháp luật có đầy đủ các loại sách, báo, tài liệu pháp luật theo hướng dẫn của Sở GD&amp;ĐT và được cập nhật thường xuyên.</t>
  </si>
  <si>
    <t>3. Thường xuyên cập nhật, đăng tải văn bản quy phạm pháp luật, thông tin pháp luật lên Website của đơn vị.</t>
  </si>
  <si>
    <t>1. Triển khai thực hiện kịp thời các văn bản quy phạm pháp luật</t>
  </si>
  <si>
    <t>2. Tổ chức kiểm tra việc thực hiện pháp luật trong lĩnh vực giáo dục và các lĩnh vực pháp luật khác có liên quan (ATGT, ATVSTP, quản lý tài sản của Nhà nước tại đơn vị…)</t>
  </si>
  <si>
    <t>3. Xử lý và kiến nghị những biện pháp xử lý vi phạm (nếu có).</t>
  </si>
  <si>
    <t>1. Đúng thẩm quyền ban hành.</t>
  </si>
  <si>
    <t>2. Đảm bảo cơ sở pháp lý .</t>
  </si>
  <si>
    <t>3. Đảm bảo đúng trình tự, thủ tục ban hành</t>
  </si>
  <si>
    <t>1. Cử một giáo viên chuyên trách hoặc kiêm nhiệm có đủ phẩm chất đạo đức và chuyên môn phụ trách công tác TTPBGDPL tại đơn vị.</t>
  </si>
  <si>
    <t>2. Tham dự đầy đủ, đúng thành phần các buổi tập huấn có liên quan do Sở, Phòng GD&amp;ĐT tổ chức.</t>
  </si>
  <si>
    <t>3. Thực hiện đầy đủ, kịp thời hồ sơ chế độ hỗ trợ của Thành phố đối với cán bộ phụ trách công tác pháp chế, giáo viên giáo dục công dân thực hiện nhiệm vụ phổ biến, giáo dục pháp luật tại đơn vị.</t>
  </si>
  <si>
    <t>1. Báo cáo theo quy định về Phòng GD&amp;ĐT đầy đủ nội dung, đúng hạn.</t>
  </si>
  <si>
    <t>1. Thành lập Tủ sách pháp luật theo quy định.</t>
  </si>
  <si>
    <r>
      <t xml:space="preserve">(Xuất sắc: không có cột điểm bằng “0” </t>
    </r>
    <r>
      <rPr>
        <sz val="10"/>
        <color rgb="FFFF0000"/>
        <rFont val="Times New Roman"/>
        <family val="1"/>
      </rPr>
      <t>(trừ mục IX)</t>
    </r>
    <r>
      <rPr>
        <sz val="10"/>
        <color theme="1"/>
        <rFont val="Times New Roman"/>
        <family val="1"/>
      </rPr>
      <t xml:space="preserve"> và không có CB.GV.NV bị kỷ luật hoặc nội bộ mất đoàn kết.)</t>
    </r>
  </si>
  <si>
    <t>TUYÊN TRUYỀN, PHỔ BIẾN, GIÁO DỤC PHÁP LUẬT</t>
  </si>
  <si>
    <t>ĐÁNH GIÁ CÔNG TÁC</t>
  </si>
  <si>
    <t xml:space="preserve">I. Xây dựng lực lượng: </t>
  </si>
  <si>
    <t>1. Xây dựng kế hoạch kiểm tra nội bộ theo hướng dẫn.</t>
  </si>
  <si>
    <t>2. Tổ chức thực hiện Kế hoạch kiểm tra nội bộ bám sát nội dung kế hoạch năm học của đơn vị</t>
  </si>
  <si>
    <t>3. Việc thực hiện các kiến nghị của Đoàn kiểm tra.</t>
  </si>
  <si>
    <t>4. Công tác lưu trữ hồ sơ kiểm tra.</t>
  </si>
  <si>
    <t>1. Tổ chức thực hiện tiếp công dân, giải quyết khiếu nại, tố cáo đúng quy định.</t>
  </si>
  <si>
    <t>3. Triển khai thực hiện công tác phòng chống tham nhũng tại đơn vị.</t>
  </si>
  <si>
    <r>
      <t xml:space="preserve">VII. Có thực hiện việc đổi mới, sáng tạo </t>
    </r>
    <r>
      <rPr>
        <sz val="12"/>
        <color rgb="FFFF0000"/>
        <rFont val="Times New Roman"/>
        <family val="1"/>
      </rPr>
      <t>(</t>
    </r>
    <r>
      <rPr>
        <i/>
        <sz val="12"/>
        <color rgb="FFFF0000"/>
        <rFont val="Times New Roman"/>
        <family val="1"/>
      </rPr>
      <t>so với kết quả thực hiện trong biên độ đánh giá trước đó, kèm minh chứng)</t>
    </r>
  </si>
  <si>
    <t>III. Tiếp công dân và giải quyết khiếu nại, tố cáo, phòng chống tham nhũng:</t>
  </si>
  <si>
    <r>
      <t xml:space="preserve">IV. Chỉ đạo công tác kiểm tra nội bộ và phối hợp với Công đoàn bồi dưỡng nghiệp vụ cho Ban TTND </t>
    </r>
    <r>
      <rPr>
        <sz val="12"/>
        <color theme="1"/>
        <rFont val="Times New Roman"/>
        <family val="1"/>
      </rPr>
      <t>(có đầy đủ hồ sơ minh chứng):</t>
    </r>
  </si>
  <si>
    <t>V. Hướng dẫn, tập huấn nghiệp vụ:</t>
  </si>
  <si>
    <t>VI. Thực hiện đầy đủ chế độ báo cáo định kỳ, đột xuất:</t>
  </si>
  <si>
    <t>2. Tham dự tốt các buổi sơ kết, tổng kết công tác thanh tra do phòng GD&amp;ĐT tổ chức.</t>
  </si>
  <si>
    <t>1. Có tổ chức tập huấn hoặc tham gia tập huấn bồi dưỡng nghiệp vụ kiểm tra nội bộ, tiếp công dân, giải quyết khiếu nại, tố cáo.</t>
  </si>
  <si>
    <t>2. Lưu trữ hồ sơ theo quy định.</t>
  </si>
  <si>
    <t>II. Xây dựng và triển khai thực hiện kế hoạch kiểm tra nội bộ:</t>
  </si>
  <si>
    <t>2. Có Quy chế hoạt động của Ban kiểm tra nội bộ.</t>
  </si>
  <si>
    <t>1. Có Thành lập Ban Kiểm tra nội bộ.</t>
  </si>
  <si>
    <t>CÔNG TÁC KIỂM TRA NỘI BỘ,</t>
  </si>
  <si>
    <t>TIẾP CÔNG DÂN, GIẢI QUYẾT KHIẾU NẠI, TỐ CÁO</t>
  </si>
  <si>
    <r>
      <t xml:space="preserve">(Xuất sắc: không có cột điểm bằng “0” </t>
    </r>
    <r>
      <rPr>
        <sz val="10"/>
        <color rgb="FFFF0000"/>
        <rFont val="Times New Roman"/>
        <family val="1"/>
      </rPr>
      <t>(trừ mục VII)</t>
    </r>
    <r>
      <rPr>
        <sz val="10"/>
        <color theme="1"/>
        <rFont val="Times New Roman"/>
        <family val="1"/>
      </rPr>
      <t xml:space="preserve"> và không có CB.GV.NV bị kỷ luật hoặc nội bộ mất đoàn kết.)</t>
    </r>
  </si>
  <si>
    <t>1. Chế độ thông tin báo cáo: Định kỳ (tháng, quý, năm); Chuyên đề; Đột xuất theo thông báo.</t>
  </si>
  <si>
    <t>2. Thực hiện đăng ký và thực hiện hồ sơ thi đua.</t>
  </si>
  <si>
    <t>2. Soạn văn bản đúng thể thức quy định.</t>
  </si>
  <si>
    <t>3. Chế độ hội họp (theo Thư mời; Chuyên đề; Giao ban; Đột xuất theo thông báo)</t>
  </si>
  <si>
    <r>
      <t xml:space="preserve">+ Tập thể Lao động Tiên tiến:  </t>
    </r>
    <r>
      <rPr>
        <sz val="12"/>
        <color rgb="FFFF0000"/>
        <rFont val="Times New Roman"/>
        <family val="1"/>
      </rPr>
      <t>5đ</t>
    </r>
  </si>
  <si>
    <r>
      <t xml:space="preserve">+ Không đăng ký                  :  </t>
    </r>
    <r>
      <rPr>
        <sz val="12"/>
        <color rgb="FFFF0000"/>
        <rFont val="Times New Roman"/>
        <family val="1"/>
      </rPr>
      <t>0đ</t>
    </r>
  </si>
  <si>
    <r>
      <t xml:space="preserve">                                           50% đến   69%: </t>
    </r>
    <r>
      <rPr>
        <sz val="12"/>
        <color rgb="FFFF0000"/>
        <rFont val="Times New Roman"/>
        <family val="1"/>
      </rPr>
      <t>2đ</t>
    </r>
  </si>
  <si>
    <r>
      <t xml:space="preserve">                                           70% đến   89%: </t>
    </r>
    <r>
      <rPr>
        <sz val="12"/>
        <color rgb="FFFF0000"/>
        <rFont val="Times New Roman"/>
        <family val="1"/>
      </rPr>
      <t>4đ</t>
    </r>
  </si>
  <si>
    <r>
      <t xml:space="preserve">  + GV xếp loại xuất sắc :     90% đến 100%: </t>
    </r>
    <r>
      <rPr>
        <sz val="12"/>
        <color rgb="FFFF0000"/>
        <rFont val="Times New Roman"/>
        <family val="1"/>
      </rPr>
      <t>6đ</t>
    </r>
  </si>
  <si>
    <r>
      <t xml:space="preserve">+ Tập thể Lao động Xuất sắc: </t>
    </r>
    <r>
      <rPr>
        <sz val="12"/>
        <color rgb="FFFF0000"/>
        <rFont val="Times New Roman"/>
        <family val="1"/>
      </rPr>
      <t>10đ</t>
    </r>
  </si>
  <si>
    <r>
      <t xml:space="preserve">(Xuất sắc: không có cột điểm bằng “0” </t>
    </r>
    <r>
      <rPr>
        <sz val="10"/>
        <color theme="1"/>
        <rFont val="Times New Roman"/>
        <family val="1"/>
      </rPr>
      <t>và không có CB.GV.NV bị kỷ luật hoặc nội bộ mất đoàn kết.)</t>
    </r>
  </si>
  <si>
    <t>CÔNG TÁC THI ĐUA - TỔNG HỢP</t>
  </si>
  <si>
    <r>
      <t xml:space="preserve">- Xây dựng quy chế chi tiêu nội bộ </t>
    </r>
    <r>
      <rPr>
        <b/>
        <sz val="12"/>
        <color theme="1"/>
        <rFont val="Times New Roman"/>
        <family val="1"/>
      </rPr>
      <t>đúng quy định</t>
    </r>
    <r>
      <rPr>
        <sz val="12"/>
        <color theme="1"/>
        <rFont val="Times New Roman"/>
        <family val="1"/>
      </rPr>
      <t>.</t>
    </r>
  </si>
  <si>
    <t xml:space="preserve">  đúng nội dung</t>
  </si>
  <si>
    <t xml:space="preserve">  đúng thời hạn</t>
  </si>
  <si>
    <r>
      <t xml:space="preserve">- </t>
    </r>
    <r>
      <rPr>
        <b/>
        <sz val="12"/>
        <color theme="1"/>
        <rFont val="Times New Roman"/>
        <family val="1"/>
      </rPr>
      <t>Điều hành</t>
    </r>
    <r>
      <rPr>
        <sz val="12"/>
        <color theme="1"/>
        <rFont val="Times New Roman"/>
        <family val="1"/>
      </rPr>
      <t xml:space="preserve"> ngân sách, </t>
    </r>
    <r>
      <rPr>
        <b/>
        <sz val="12"/>
        <color theme="1"/>
        <rFont val="Times New Roman"/>
        <family val="1"/>
      </rPr>
      <t>thực hiện</t>
    </r>
    <r>
      <rPr>
        <sz val="12"/>
        <color theme="1"/>
        <rFont val="Times New Roman"/>
        <family val="1"/>
      </rPr>
      <t xml:space="preserve"> các chính sách, </t>
    </r>
    <r>
      <rPr>
        <b/>
        <sz val="12"/>
        <color theme="1"/>
        <rFont val="Times New Roman"/>
        <family val="1"/>
      </rPr>
      <t>chế độ</t>
    </r>
    <r>
      <rPr>
        <sz val="12"/>
        <color theme="1"/>
        <rFont val="Times New Roman"/>
        <family val="1"/>
      </rPr>
      <t xml:space="preserve"> quản lý tài chính, </t>
    </r>
    <r>
      <rPr>
        <b/>
        <sz val="12"/>
        <color theme="1"/>
        <rFont val="Times New Roman"/>
        <family val="1"/>
      </rPr>
      <t>chế độ kế toán</t>
    </r>
    <r>
      <rPr>
        <sz val="12"/>
        <color theme="1"/>
        <rFont val="Times New Roman"/>
        <family val="1"/>
      </rPr>
      <t xml:space="preserve"> theo quy định.</t>
    </r>
  </si>
  <si>
    <t>3. Thực hiện tốt công tác quản lý tài sản công.</t>
  </si>
  <si>
    <t>1. Lập báo cáo, mẫu biểu theo đúng hướng dẫn.</t>
  </si>
  <si>
    <r>
      <t xml:space="preserve">- Nội dung số liệu </t>
    </r>
    <r>
      <rPr>
        <b/>
        <sz val="12"/>
        <color theme="1"/>
        <rFont val="Times New Roman"/>
        <family val="1"/>
      </rPr>
      <t>đầy đủ chính xác.</t>
    </r>
  </si>
  <si>
    <t>2. Báo cáo lao động tiền lương hàng quý.</t>
  </si>
  <si>
    <t>3. Báo cáo đột xuất theo yêu cầu của Phòng GD&amp;ĐT.</t>
  </si>
  <si>
    <t>4. Báo cáo kết quả tự kiểm tra công tác tài chính theo định kỳ.</t>
  </si>
  <si>
    <t>III. Chấp hành chế độ hội họp, xây dựng, củng cố và nâng cao trình độ đội ngũ kế toán của đơn vị:</t>
  </si>
  <si>
    <t>1. Kế toán đơn vị đáp ứng đầy đủ các điều kiện theo quy định.</t>
  </si>
  <si>
    <t>2. Tham dự đầy đủ và đúng thành phần các cuộc họp do PGD&amp;ĐT tổ chức.</t>
  </si>
  <si>
    <t>CÔNG TÁC TÀI CHÍNH - KẾ HOẠCH</t>
  </si>
  <si>
    <t>I. Tổ chức bộ máy, biên chế:</t>
  </si>
  <si>
    <t>II. Quản lý CC, VC, NLĐ – thực hiện các chế độ chính sách:</t>
  </si>
  <si>
    <t>III. Công tác quy hoạch đội ngũ kế cận:</t>
  </si>
  <si>
    <t>IV. Công tác đào tạo, bồi dưỡng CC, VC, NLĐ:</t>
  </si>
  <si>
    <t>V. Thực hiện quy chế dân chủ cơ sở - giải quyết đơn thư:</t>
  </si>
  <si>
    <t>VI. Thực hiện chế độ thông tin báo cáo – lưu trữ hồ sơ:</t>
  </si>
  <si>
    <t>CÔNG TÁC TỔ CHỨC CÁN BỘ</t>
  </si>
  <si>
    <t>1. Nhận xét đánh giá chung về kết quả thực hiện công tác TCCB:</t>
  </si>
  <si>
    <t>(Nêu tóm tắt những nội dung đã thực hiện, chưa thực hiện, nguyên nhân tồn tại)</t>
  </si>
  <si>
    <t>2. Phần kiến nghị của trường đối với Phòng Giáo dục, Sở GDĐT và UBND Quận:</t>
  </si>
  <si>
    <t>5. Đảm bảo cơ cấu tổ chức bộ máy của đơn vị theo Điều lệ nhà trường tương ứng từng bậc học; thành lập đầy đủ các Ban, Hội đồng của nhà trường theo quy định (HĐ trường, HĐ TĐKT, HĐ kỷ luật, HĐ tư vấn,…)</t>
  </si>
  <si>
    <t>6. Xây dụng và thực hiện đủ, đúng định biên của đơn vị đã được phân bổ.</t>
  </si>
  <si>
    <t>- Quản lý văn bằng, chứng chỉ, hồ sơ học vụ, cấp phát văn bằng đúng quy định hiện hành.</t>
  </si>
  <si>
    <t>Nộp về bộ phận thi đua trước ngày 13/4/2018 (Bản in và File)</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</si>
</sst>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0"/>
      <color theme="1"/>
      <name val="Times New Roman"/>
      <family val="1"/>
    </font>
    <font>
      <b/>
      <sz val="12"/>
      <color theme="1"/>
      <name val="Times New Roman"/>
      <family val="1"/>
    </font>
    <font>
      <sz val="12"/>
      <color theme="1"/>
      <name val="Times New Roman"/>
      <family val="1"/>
    </font>
    <font>
      <sz val="12"/>
      <color rgb="FFFF0000"/>
      <name val="Times New Roman"/>
      <family val="1"/>
    </font>
    <font>
      <b/>
      <sz val="13"/>
      <color theme="1"/>
      <name val="Times New Roman"/>
      <family val="1"/>
    </font>
    <font>
      <i/>
      <sz val="12"/>
      <color theme="1"/>
      <name val="Times New Roman"/>
      <family val="1"/>
    </font>
    <font>
      <i/>
      <sz val="11"/>
      <color theme="1"/>
      <name val="Times New Roman"/>
      <family val="1"/>
    </font>
    <font>
      <b/>
      <sz val="12"/>
      <color rgb="FFFF0000"/>
      <name val="Times New Roman"/>
      <family val="1"/>
    </font>
    <font>
      <i/>
      <sz val="12"/>
      <color rgb="FFFF0000"/>
      <name val="Times New Roman"/>
      <family val="1"/>
    </font>
    <font>
      <b/>
      <sz val="12"/>
      <color rgb="FF000000"/>
      <name val="Times New Roman"/>
      <family val="1"/>
    </font>
    <font>
      <sz val="12"/>
      <color rgb="FF000000"/>
      <name val="Times New Roman"/>
      <family val="1"/>
    </font>
    <font>
      <sz val="11"/>
      <color rgb="FF000000"/>
      <name val="Times New Roman"/>
      <family val="1"/>
    </font>
    <font>
      <i/>
      <sz val="12"/>
      <color rgb="FF000000"/>
      <name val="Times New Roman"/>
      <family val="1"/>
    </font>
    <font>
      <sz val="11"/>
      <color rgb="FFFF0000"/>
      <name val="Times New Roman"/>
      <family val="1"/>
    </font>
    <font>
      <sz val="11"/>
      <color theme="1"/>
      <name val="Times New Roman"/>
      <family val="1"/>
    </font>
    <font>
      <b/>
      <sz val="11"/>
      <color theme="1"/>
      <name val="Times New Roman"/>
      <family val="1"/>
    </font>
    <font>
      <b/>
      <i/>
      <u/>
      <sz val="10"/>
      <color theme="1"/>
      <name val="Times New Roman"/>
      <family val="1"/>
    </font>
    <font>
      <sz val="10"/>
      <color rgb="FFFF0000"/>
      <name val="Times New Roman"/>
      <family val="1"/>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115">
    <xf numFmtId="0" fontId="0" fillId="0" borderId="0" xfId="0"/>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right" vertical="center" wrapText="1"/>
    </xf>
    <xf numFmtId="0" fontId="3" fillId="0" borderId="1" xfId="0" applyFont="1" applyBorder="1" applyAlignment="1">
      <alignment horizontal="justify" vertical="center" wrapText="1"/>
    </xf>
    <xf numFmtId="0" fontId="2" fillId="0" borderId="1" xfId="0" applyFont="1" applyBorder="1" applyAlignment="1">
      <alignment horizontal="right" vertical="center" wrapText="1"/>
    </xf>
    <xf numFmtId="0" fontId="0" fillId="0" borderId="0" xfId="0" applyAlignment="1">
      <alignment wrapText="1"/>
    </xf>
    <xf numFmtId="0" fontId="3" fillId="0" borderId="0" xfId="0" applyFont="1"/>
    <xf numFmtId="0" fontId="4" fillId="0" borderId="1" xfId="0" applyFont="1" applyBorder="1" applyAlignment="1">
      <alignment horizontal="justify" vertical="center" wrapText="1"/>
    </xf>
    <xf numFmtId="0" fontId="15" fillId="0" borderId="0" xfId="0" applyFont="1"/>
    <xf numFmtId="0" fontId="15" fillId="0" borderId="0" xfId="0" applyFont="1" applyAlignment="1">
      <alignment horizontal="center"/>
    </xf>
    <xf numFmtId="0" fontId="2" fillId="0" borderId="1" xfId="0" applyFont="1" applyBorder="1" applyAlignment="1">
      <alignment vertical="center" wrapText="1"/>
    </xf>
    <xf numFmtId="0" fontId="1" fillId="0" borderId="0" xfId="0" applyFont="1"/>
    <xf numFmtId="0" fontId="1" fillId="0" borderId="0" xfId="0" applyFont="1" applyAlignment="1">
      <alignment horizontal="left" indent="1"/>
    </xf>
    <xf numFmtId="0" fontId="16" fillId="0" borderId="0" xfId="0" applyFont="1" applyAlignment="1">
      <alignment horizontal="center"/>
    </xf>
    <xf numFmtId="0" fontId="1" fillId="0" borderId="0" xfId="0" applyFont="1" applyAlignment="1">
      <alignment horizontal="left" indent="2"/>
    </xf>
    <xf numFmtId="0" fontId="1" fillId="0" borderId="0" xfId="0" quotePrefix="1" applyFont="1" applyAlignment="1">
      <alignment horizontal="left" indent="3"/>
    </xf>
    <xf numFmtId="0" fontId="17" fillId="0" borderId="0" xfId="0" applyFont="1" applyAlignment="1">
      <alignment horizontal="left" indent="2"/>
    </xf>
    <xf numFmtId="0" fontId="16" fillId="0" borderId="0" xfId="0" applyFont="1" applyAlignment="1">
      <alignment horizont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justify" vertical="center" wrapText="1"/>
    </xf>
    <xf numFmtId="0" fontId="0" fillId="0" borderId="1" xfId="0" applyBorder="1" applyAlignment="1">
      <alignment vertical="center" wrapText="1"/>
    </xf>
    <xf numFmtId="0" fontId="8" fillId="0" borderId="1" xfId="0" applyFont="1" applyBorder="1" applyAlignment="1">
      <alignment horizontal="center" vertical="center" wrapText="1"/>
    </xf>
    <xf numFmtId="0" fontId="4" fillId="0" borderId="1" xfId="0" applyFont="1" applyBorder="1" applyAlignment="1">
      <alignment horizontal="center" vertical="center" wrapText="1"/>
    </xf>
    <xf numFmtId="0" fontId="7" fillId="0" borderId="0" xfId="0" applyFont="1"/>
    <xf numFmtId="0" fontId="2" fillId="0" borderId="0" xfId="0" applyFont="1" applyBorder="1" applyAlignment="1">
      <alignment horizontal="right"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4" fillId="0" borderId="1" xfId="0" applyFont="1" applyBorder="1" applyAlignment="1">
      <alignment vertical="center"/>
    </xf>
    <xf numFmtId="0" fontId="0" fillId="0" borderId="0" xfId="0" applyAlignment="1"/>
    <xf numFmtId="0" fontId="3" fillId="0" borderId="0" xfId="0" applyFont="1" applyBorder="1" applyAlignment="1">
      <alignment vertical="center"/>
    </xf>
    <xf numFmtId="0" fontId="0" fillId="0" borderId="0" xfId="0" applyBorder="1" applyAlignment="1"/>
    <xf numFmtId="0" fontId="2" fillId="0" borderId="0" xfId="0" applyFont="1" applyBorder="1" applyAlignment="1">
      <alignment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2" fillId="0" borderId="5" xfId="0" applyFont="1" applyBorder="1" applyAlignment="1">
      <alignment horizontal="right" vertical="center" wrapText="1"/>
    </xf>
    <xf numFmtId="0" fontId="2" fillId="0" borderId="7" xfId="0" applyFont="1" applyBorder="1" applyAlignment="1">
      <alignment horizontal="right" vertical="center" wrapText="1"/>
    </xf>
    <xf numFmtId="0" fontId="2" fillId="0" borderId="8" xfId="0" applyFont="1" applyBorder="1" applyAlignment="1">
      <alignment horizontal="right" vertical="center" wrapText="1"/>
    </xf>
    <xf numFmtId="0" fontId="2" fillId="0" borderId="9" xfId="0" applyFont="1" applyBorder="1" applyAlignment="1">
      <alignment horizontal="right" vertical="center" wrapText="1"/>
    </xf>
    <xf numFmtId="0" fontId="3" fillId="3"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ont="1"/>
    <xf numFmtId="0" fontId="3" fillId="0" borderId="0" xfId="0" applyFont="1" applyBorder="1" applyAlignment="1">
      <alignment horizontal="right" vertical="center" wrapText="1"/>
    </xf>
    <xf numFmtId="0" fontId="19" fillId="0" borderId="0" xfId="0" applyFont="1"/>
    <xf numFmtId="0" fontId="2" fillId="0" borderId="1" xfId="0" applyFont="1" applyFill="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vertical="center" wrapText="1"/>
    </xf>
    <xf numFmtId="0" fontId="6" fillId="0" borderId="0" xfId="0" applyFont="1"/>
    <xf numFmtId="0" fontId="2" fillId="0" borderId="0" xfId="0" applyFont="1"/>
    <xf numFmtId="0" fontId="10"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0" borderId="0" xfId="0" applyFont="1" applyAlignment="1">
      <alignment horizontal="center"/>
    </xf>
    <xf numFmtId="0" fontId="16" fillId="0" borderId="0" xfId="0" applyFont="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7" xfId="0" applyFont="1" applyBorder="1" applyAlignment="1">
      <alignment vertical="center" wrapText="1"/>
    </xf>
    <xf numFmtId="0" fontId="2" fillId="0" borderId="0" xfId="0" applyFont="1" applyAlignment="1">
      <alignment horizontal="center"/>
    </xf>
    <xf numFmtId="0" fontId="5" fillId="0" borderId="0" xfId="0" applyFont="1" applyAlignment="1">
      <alignment horizont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3" fillId="0" borderId="3" xfId="0" quotePrefix="1" applyFont="1" applyBorder="1" applyAlignment="1">
      <alignment horizontal="left" vertical="center" wrapText="1" indent="1"/>
    </xf>
    <xf numFmtId="0" fontId="3" fillId="0" borderId="4" xfId="0" applyFont="1" applyBorder="1" applyAlignment="1">
      <alignment horizontal="left" vertical="center" wrapText="1" indent="1"/>
    </xf>
    <xf numFmtId="0" fontId="3" fillId="0" borderId="5" xfId="0" applyFont="1" applyBorder="1" applyAlignment="1">
      <alignment horizontal="left" vertical="center" wrapText="1" indent="1"/>
    </xf>
    <xf numFmtId="0" fontId="3" fillId="0" borderId="3" xfId="0" quotePrefix="1" applyFont="1" applyBorder="1" applyAlignment="1">
      <alignment vertical="center" wrapText="1"/>
    </xf>
    <xf numFmtId="0" fontId="2" fillId="0" borderId="3" xfId="0" applyFont="1" applyBorder="1" applyAlignment="1">
      <alignment horizontal="left" vertical="center" wrapText="1" indent="23"/>
    </xf>
    <xf numFmtId="0" fontId="2" fillId="0" borderId="4" xfId="0" applyFont="1" applyBorder="1" applyAlignment="1">
      <alignment horizontal="left" vertical="center" wrapText="1" indent="23"/>
    </xf>
    <xf numFmtId="0" fontId="2" fillId="0" borderId="5" xfId="0" applyFont="1" applyBorder="1" applyAlignment="1">
      <alignment horizontal="left" vertical="center" wrapText="1" indent="23"/>
    </xf>
    <xf numFmtId="0" fontId="3" fillId="0" borderId="1" xfId="0" quotePrefix="1" applyFont="1" applyBorder="1" applyAlignment="1">
      <alignment vertical="center" wrapText="1"/>
    </xf>
    <xf numFmtId="0" fontId="3" fillId="0" borderId="1" xfId="0" applyFont="1" applyBorder="1" applyAlignment="1">
      <alignment vertical="center" wrapText="1"/>
    </xf>
    <xf numFmtId="0" fontId="9" fillId="0" borderId="6"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2" xfId="0" applyFont="1" applyBorder="1" applyAlignment="1">
      <alignment horizontal="center" vertical="center" wrapText="1"/>
    </xf>
    <xf numFmtId="0" fontId="2" fillId="0" borderId="1" xfId="0" applyFont="1" applyBorder="1" applyAlignment="1">
      <alignment vertical="center" wrapText="1"/>
    </xf>
    <xf numFmtId="0" fontId="3" fillId="0" borderId="1" xfId="0" quotePrefix="1" applyFont="1" applyBorder="1" applyAlignment="1">
      <alignment horizontal="left" vertical="center" wrapText="1" indent="2"/>
    </xf>
    <xf numFmtId="0" fontId="3" fillId="0" borderId="1" xfId="0" applyFont="1" applyBorder="1" applyAlignment="1">
      <alignment horizontal="left" vertical="center" wrapText="1" indent="2"/>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8" fillId="0" borderId="3" xfId="0" applyFont="1" applyBorder="1" applyAlignment="1">
      <alignment vertical="center" wrapText="1"/>
    </xf>
    <xf numFmtId="0" fontId="8" fillId="0" borderId="7" xfId="0" applyFont="1" applyBorder="1" applyAlignment="1">
      <alignment vertical="center" wrapText="1"/>
    </xf>
    <xf numFmtId="0" fontId="8" fillId="0" borderId="5" xfId="0" applyFont="1" applyBorder="1" applyAlignment="1">
      <alignment vertical="center" wrapText="1"/>
    </xf>
    <xf numFmtId="0" fontId="8" fillId="0" borderId="4" xfId="0" applyFont="1" applyBorder="1" applyAlignment="1">
      <alignment vertical="center" wrapText="1"/>
    </xf>
    <xf numFmtId="0" fontId="9" fillId="0" borderId="6"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8" fillId="0" borderId="1" xfId="0" applyFont="1" applyBorder="1" applyAlignment="1">
      <alignment vertical="center" wrapText="1"/>
    </xf>
    <xf numFmtId="0" fontId="10" fillId="0" borderId="1" xfId="0" applyFont="1" applyBorder="1" applyAlignment="1">
      <alignment vertical="center" wrapText="1"/>
    </xf>
    <xf numFmtId="0" fontId="11" fillId="0" borderId="1" xfId="0" applyFont="1" applyBorder="1" applyAlignment="1">
      <alignment horizontal="left" vertical="center" wrapText="1"/>
    </xf>
    <xf numFmtId="0" fontId="11" fillId="0" borderId="1" xfId="0" applyFont="1" applyBorder="1" applyAlignment="1">
      <alignment vertical="center" wrapText="1"/>
    </xf>
    <xf numFmtId="0" fontId="13" fillId="0" borderId="1" xfId="0" applyFont="1" applyBorder="1" applyAlignment="1">
      <alignment vertical="center" wrapText="1"/>
    </xf>
    <xf numFmtId="0" fontId="11" fillId="0" borderId="1" xfId="0" quotePrefix="1" applyFont="1" applyBorder="1" applyAlignment="1">
      <alignment horizontal="left" vertical="center" wrapText="1" indent="3"/>
    </xf>
    <xf numFmtId="0" fontId="11" fillId="0" borderId="1" xfId="0" applyFont="1" applyBorder="1" applyAlignment="1">
      <alignment horizontal="left" vertical="center" wrapText="1" indent="3"/>
    </xf>
    <xf numFmtId="0" fontId="11" fillId="0" borderId="3" xfId="0" applyFont="1" applyBorder="1" applyAlignment="1">
      <alignment vertical="center" wrapText="1"/>
    </xf>
    <xf numFmtId="0" fontId="11" fillId="0" borderId="4" xfId="0" applyFont="1" applyBorder="1" applyAlignment="1">
      <alignment vertical="center" wrapText="1"/>
    </xf>
    <xf numFmtId="0" fontId="11" fillId="0" borderId="5" xfId="0" applyFont="1" applyBorder="1" applyAlignment="1">
      <alignment vertical="center" wrapText="1"/>
    </xf>
    <xf numFmtId="0" fontId="11" fillId="0" borderId="1" xfId="0" quotePrefix="1" applyFont="1" applyBorder="1" applyAlignment="1">
      <alignment vertical="center" wrapText="1"/>
    </xf>
    <xf numFmtId="0" fontId="11" fillId="0" borderId="1" xfId="0" applyFont="1" applyBorder="1" applyAlignment="1">
      <alignment vertical="center"/>
    </xf>
    <xf numFmtId="0" fontId="10"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847725</xdr:colOff>
      <xdr:row>2</xdr:row>
      <xdr:rowOff>57150</xdr:rowOff>
    </xdr:from>
    <xdr:to>
      <xdr:col>5</xdr:col>
      <xdr:colOff>104775</xdr:colOff>
      <xdr:row>2</xdr:row>
      <xdr:rowOff>57150</xdr:rowOff>
    </xdr:to>
    <xdr:cxnSp macro="">
      <xdr:nvCxnSpPr>
        <xdr:cNvPr id="2" name="Straight Connector 1"/>
        <xdr:cNvCxnSpPr/>
      </xdr:nvCxnSpPr>
      <xdr:spPr>
        <a:xfrm>
          <a:off x="3133725" y="466725"/>
          <a:ext cx="20097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797858</xdr:colOff>
      <xdr:row>2</xdr:row>
      <xdr:rowOff>57150</xdr:rowOff>
    </xdr:from>
    <xdr:to>
      <xdr:col>1</xdr:col>
      <xdr:colOff>468967</xdr:colOff>
      <xdr:row>2</xdr:row>
      <xdr:rowOff>57150</xdr:rowOff>
    </xdr:to>
    <xdr:cxnSp macro="">
      <xdr:nvCxnSpPr>
        <xdr:cNvPr id="3" name="Straight Connector 2"/>
        <xdr:cNvCxnSpPr/>
      </xdr:nvCxnSpPr>
      <xdr:spPr>
        <a:xfrm>
          <a:off x="797858" y="466725"/>
          <a:ext cx="81410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350183</xdr:colOff>
      <xdr:row>8</xdr:row>
      <xdr:rowOff>57150</xdr:rowOff>
    </xdr:from>
    <xdr:to>
      <xdr:col>3</xdr:col>
      <xdr:colOff>21292</xdr:colOff>
      <xdr:row>8</xdr:row>
      <xdr:rowOff>57150</xdr:rowOff>
    </xdr:to>
    <xdr:cxnSp macro="">
      <xdr:nvCxnSpPr>
        <xdr:cNvPr id="4" name="Straight Connector 3"/>
        <xdr:cNvCxnSpPr/>
      </xdr:nvCxnSpPr>
      <xdr:spPr>
        <a:xfrm>
          <a:off x="2636183" y="1685925"/>
          <a:ext cx="81410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847725</xdr:colOff>
      <xdr:row>2</xdr:row>
      <xdr:rowOff>57150</xdr:rowOff>
    </xdr:from>
    <xdr:to>
      <xdr:col>5</xdr:col>
      <xdr:colOff>104775</xdr:colOff>
      <xdr:row>2</xdr:row>
      <xdr:rowOff>57150</xdr:rowOff>
    </xdr:to>
    <xdr:cxnSp macro="">
      <xdr:nvCxnSpPr>
        <xdr:cNvPr id="3" name="Straight Connector 2"/>
        <xdr:cNvCxnSpPr/>
      </xdr:nvCxnSpPr>
      <xdr:spPr>
        <a:xfrm>
          <a:off x="3076575" y="466725"/>
          <a:ext cx="19621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797858</xdr:colOff>
      <xdr:row>2</xdr:row>
      <xdr:rowOff>57150</xdr:rowOff>
    </xdr:from>
    <xdr:to>
      <xdr:col>1</xdr:col>
      <xdr:colOff>468967</xdr:colOff>
      <xdr:row>2</xdr:row>
      <xdr:rowOff>57150</xdr:rowOff>
    </xdr:to>
    <xdr:cxnSp macro="">
      <xdr:nvCxnSpPr>
        <xdr:cNvPr id="4" name="Straight Connector 3"/>
        <xdr:cNvCxnSpPr/>
      </xdr:nvCxnSpPr>
      <xdr:spPr>
        <a:xfrm>
          <a:off x="797858" y="466725"/>
          <a:ext cx="78553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350183</xdr:colOff>
      <xdr:row>8</xdr:row>
      <xdr:rowOff>57150</xdr:rowOff>
    </xdr:from>
    <xdr:to>
      <xdr:col>3</xdr:col>
      <xdr:colOff>21292</xdr:colOff>
      <xdr:row>8</xdr:row>
      <xdr:rowOff>57150</xdr:rowOff>
    </xdr:to>
    <xdr:cxnSp macro="">
      <xdr:nvCxnSpPr>
        <xdr:cNvPr id="5" name="Straight Connector 4"/>
        <xdr:cNvCxnSpPr/>
      </xdr:nvCxnSpPr>
      <xdr:spPr>
        <a:xfrm>
          <a:off x="2579033" y="1685925"/>
          <a:ext cx="78553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847725</xdr:colOff>
      <xdr:row>2</xdr:row>
      <xdr:rowOff>57150</xdr:rowOff>
    </xdr:from>
    <xdr:to>
      <xdr:col>5</xdr:col>
      <xdr:colOff>104775</xdr:colOff>
      <xdr:row>2</xdr:row>
      <xdr:rowOff>57150</xdr:rowOff>
    </xdr:to>
    <xdr:cxnSp macro="">
      <xdr:nvCxnSpPr>
        <xdr:cNvPr id="2" name="Straight Connector 1"/>
        <xdr:cNvCxnSpPr/>
      </xdr:nvCxnSpPr>
      <xdr:spPr>
        <a:xfrm>
          <a:off x="3133725" y="466725"/>
          <a:ext cx="20193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797858</xdr:colOff>
      <xdr:row>2</xdr:row>
      <xdr:rowOff>57150</xdr:rowOff>
    </xdr:from>
    <xdr:to>
      <xdr:col>1</xdr:col>
      <xdr:colOff>468967</xdr:colOff>
      <xdr:row>2</xdr:row>
      <xdr:rowOff>57150</xdr:rowOff>
    </xdr:to>
    <xdr:cxnSp macro="">
      <xdr:nvCxnSpPr>
        <xdr:cNvPr id="3" name="Straight Connector 2"/>
        <xdr:cNvCxnSpPr/>
      </xdr:nvCxnSpPr>
      <xdr:spPr>
        <a:xfrm>
          <a:off x="797858" y="466725"/>
          <a:ext cx="81410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350183</xdr:colOff>
      <xdr:row>8</xdr:row>
      <xdr:rowOff>57150</xdr:rowOff>
    </xdr:from>
    <xdr:to>
      <xdr:col>3</xdr:col>
      <xdr:colOff>21292</xdr:colOff>
      <xdr:row>8</xdr:row>
      <xdr:rowOff>57150</xdr:rowOff>
    </xdr:to>
    <xdr:cxnSp macro="">
      <xdr:nvCxnSpPr>
        <xdr:cNvPr id="4" name="Straight Connector 3"/>
        <xdr:cNvCxnSpPr/>
      </xdr:nvCxnSpPr>
      <xdr:spPr>
        <a:xfrm>
          <a:off x="2636183" y="1685925"/>
          <a:ext cx="81410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847725</xdr:colOff>
      <xdr:row>2</xdr:row>
      <xdr:rowOff>57150</xdr:rowOff>
    </xdr:from>
    <xdr:to>
      <xdr:col>5</xdr:col>
      <xdr:colOff>104775</xdr:colOff>
      <xdr:row>2</xdr:row>
      <xdr:rowOff>57150</xdr:rowOff>
    </xdr:to>
    <xdr:cxnSp macro="">
      <xdr:nvCxnSpPr>
        <xdr:cNvPr id="2" name="Straight Connector 1"/>
        <xdr:cNvCxnSpPr/>
      </xdr:nvCxnSpPr>
      <xdr:spPr>
        <a:xfrm>
          <a:off x="3124200" y="466725"/>
          <a:ext cx="21526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797858</xdr:colOff>
      <xdr:row>2</xdr:row>
      <xdr:rowOff>57150</xdr:rowOff>
    </xdr:from>
    <xdr:to>
      <xdr:col>1</xdr:col>
      <xdr:colOff>468967</xdr:colOff>
      <xdr:row>2</xdr:row>
      <xdr:rowOff>57150</xdr:rowOff>
    </xdr:to>
    <xdr:cxnSp macro="">
      <xdr:nvCxnSpPr>
        <xdr:cNvPr id="3" name="Straight Connector 2"/>
        <xdr:cNvCxnSpPr/>
      </xdr:nvCxnSpPr>
      <xdr:spPr>
        <a:xfrm>
          <a:off x="797858" y="466725"/>
          <a:ext cx="80458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350183</xdr:colOff>
      <xdr:row>8</xdr:row>
      <xdr:rowOff>57150</xdr:rowOff>
    </xdr:from>
    <xdr:to>
      <xdr:col>3</xdr:col>
      <xdr:colOff>21292</xdr:colOff>
      <xdr:row>8</xdr:row>
      <xdr:rowOff>57150</xdr:rowOff>
    </xdr:to>
    <xdr:cxnSp macro="">
      <xdr:nvCxnSpPr>
        <xdr:cNvPr id="4" name="Straight Connector 3"/>
        <xdr:cNvCxnSpPr/>
      </xdr:nvCxnSpPr>
      <xdr:spPr>
        <a:xfrm>
          <a:off x="2626658" y="1685925"/>
          <a:ext cx="80458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847725</xdr:colOff>
      <xdr:row>2</xdr:row>
      <xdr:rowOff>57150</xdr:rowOff>
    </xdr:from>
    <xdr:to>
      <xdr:col>5</xdr:col>
      <xdr:colOff>104775</xdr:colOff>
      <xdr:row>2</xdr:row>
      <xdr:rowOff>57150</xdr:rowOff>
    </xdr:to>
    <xdr:cxnSp macro="">
      <xdr:nvCxnSpPr>
        <xdr:cNvPr id="2" name="Straight Connector 1"/>
        <xdr:cNvCxnSpPr/>
      </xdr:nvCxnSpPr>
      <xdr:spPr>
        <a:xfrm>
          <a:off x="3114675" y="466725"/>
          <a:ext cx="21431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797858</xdr:colOff>
      <xdr:row>2</xdr:row>
      <xdr:rowOff>57150</xdr:rowOff>
    </xdr:from>
    <xdr:to>
      <xdr:col>1</xdr:col>
      <xdr:colOff>468967</xdr:colOff>
      <xdr:row>2</xdr:row>
      <xdr:rowOff>57150</xdr:rowOff>
    </xdr:to>
    <xdr:cxnSp macro="">
      <xdr:nvCxnSpPr>
        <xdr:cNvPr id="3" name="Straight Connector 2"/>
        <xdr:cNvCxnSpPr/>
      </xdr:nvCxnSpPr>
      <xdr:spPr>
        <a:xfrm>
          <a:off x="797858" y="466725"/>
          <a:ext cx="80458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350183</xdr:colOff>
      <xdr:row>8</xdr:row>
      <xdr:rowOff>57150</xdr:rowOff>
    </xdr:from>
    <xdr:to>
      <xdr:col>3</xdr:col>
      <xdr:colOff>21292</xdr:colOff>
      <xdr:row>8</xdr:row>
      <xdr:rowOff>57150</xdr:rowOff>
    </xdr:to>
    <xdr:cxnSp macro="">
      <xdr:nvCxnSpPr>
        <xdr:cNvPr id="4" name="Straight Connector 3"/>
        <xdr:cNvCxnSpPr/>
      </xdr:nvCxnSpPr>
      <xdr:spPr>
        <a:xfrm>
          <a:off x="2617133" y="1685925"/>
          <a:ext cx="94745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847725</xdr:colOff>
      <xdr:row>2</xdr:row>
      <xdr:rowOff>57150</xdr:rowOff>
    </xdr:from>
    <xdr:to>
      <xdr:col>5</xdr:col>
      <xdr:colOff>104775</xdr:colOff>
      <xdr:row>2</xdr:row>
      <xdr:rowOff>57150</xdr:rowOff>
    </xdr:to>
    <xdr:cxnSp macro="">
      <xdr:nvCxnSpPr>
        <xdr:cNvPr id="2" name="Straight Connector 1"/>
        <xdr:cNvCxnSpPr/>
      </xdr:nvCxnSpPr>
      <xdr:spPr>
        <a:xfrm>
          <a:off x="3133725" y="466725"/>
          <a:ext cx="20193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797858</xdr:colOff>
      <xdr:row>2</xdr:row>
      <xdr:rowOff>57150</xdr:rowOff>
    </xdr:from>
    <xdr:to>
      <xdr:col>1</xdr:col>
      <xdr:colOff>468967</xdr:colOff>
      <xdr:row>2</xdr:row>
      <xdr:rowOff>57150</xdr:rowOff>
    </xdr:to>
    <xdr:cxnSp macro="">
      <xdr:nvCxnSpPr>
        <xdr:cNvPr id="3" name="Straight Connector 2"/>
        <xdr:cNvCxnSpPr/>
      </xdr:nvCxnSpPr>
      <xdr:spPr>
        <a:xfrm>
          <a:off x="797858" y="466725"/>
          <a:ext cx="81410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350183</xdr:colOff>
      <xdr:row>8</xdr:row>
      <xdr:rowOff>57150</xdr:rowOff>
    </xdr:from>
    <xdr:to>
      <xdr:col>3</xdr:col>
      <xdr:colOff>21292</xdr:colOff>
      <xdr:row>8</xdr:row>
      <xdr:rowOff>57150</xdr:rowOff>
    </xdr:to>
    <xdr:cxnSp macro="">
      <xdr:nvCxnSpPr>
        <xdr:cNvPr id="4" name="Straight Connector 3"/>
        <xdr:cNvCxnSpPr/>
      </xdr:nvCxnSpPr>
      <xdr:spPr>
        <a:xfrm>
          <a:off x="2636183" y="1685925"/>
          <a:ext cx="81410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847725</xdr:colOff>
      <xdr:row>2</xdr:row>
      <xdr:rowOff>57150</xdr:rowOff>
    </xdr:from>
    <xdr:to>
      <xdr:col>5</xdr:col>
      <xdr:colOff>104775</xdr:colOff>
      <xdr:row>2</xdr:row>
      <xdr:rowOff>57150</xdr:rowOff>
    </xdr:to>
    <xdr:cxnSp macro="">
      <xdr:nvCxnSpPr>
        <xdr:cNvPr id="2" name="Straight Connector 1"/>
        <xdr:cNvCxnSpPr/>
      </xdr:nvCxnSpPr>
      <xdr:spPr>
        <a:xfrm>
          <a:off x="3152775" y="466725"/>
          <a:ext cx="20383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797858</xdr:colOff>
      <xdr:row>2</xdr:row>
      <xdr:rowOff>57150</xdr:rowOff>
    </xdr:from>
    <xdr:to>
      <xdr:col>1</xdr:col>
      <xdr:colOff>468967</xdr:colOff>
      <xdr:row>2</xdr:row>
      <xdr:rowOff>57150</xdr:rowOff>
    </xdr:to>
    <xdr:cxnSp macro="">
      <xdr:nvCxnSpPr>
        <xdr:cNvPr id="3" name="Straight Connector 2"/>
        <xdr:cNvCxnSpPr/>
      </xdr:nvCxnSpPr>
      <xdr:spPr>
        <a:xfrm>
          <a:off x="797858" y="466725"/>
          <a:ext cx="82363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350183</xdr:colOff>
      <xdr:row>8</xdr:row>
      <xdr:rowOff>57150</xdr:rowOff>
    </xdr:from>
    <xdr:to>
      <xdr:col>3</xdr:col>
      <xdr:colOff>21292</xdr:colOff>
      <xdr:row>8</xdr:row>
      <xdr:rowOff>57150</xdr:rowOff>
    </xdr:to>
    <xdr:cxnSp macro="">
      <xdr:nvCxnSpPr>
        <xdr:cNvPr id="4" name="Straight Connector 3"/>
        <xdr:cNvCxnSpPr/>
      </xdr:nvCxnSpPr>
      <xdr:spPr>
        <a:xfrm>
          <a:off x="2655233" y="1685925"/>
          <a:ext cx="82363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847725</xdr:colOff>
      <xdr:row>2</xdr:row>
      <xdr:rowOff>57150</xdr:rowOff>
    </xdr:from>
    <xdr:to>
      <xdr:col>5</xdr:col>
      <xdr:colOff>104775</xdr:colOff>
      <xdr:row>2</xdr:row>
      <xdr:rowOff>57150</xdr:rowOff>
    </xdr:to>
    <xdr:cxnSp macro="">
      <xdr:nvCxnSpPr>
        <xdr:cNvPr id="2" name="Straight Connector 1"/>
        <xdr:cNvCxnSpPr/>
      </xdr:nvCxnSpPr>
      <xdr:spPr>
        <a:xfrm>
          <a:off x="3076575" y="466725"/>
          <a:ext cx="20193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797858</xdr:colOff>
      <xdr:row>2</xdr:row>
      <xdr:rowOff>57150</xdr:rowOff>
    </xdr:from>
    <xdr:to>
      <xdr:col>1</xdr:col>
      <xdr:colOff>468967</xdr:colOff>
      <xdr:row>2</xdr:row>
      <xdr:rowOff>57150</xdr:rowOff>
    </xdr:to>
    <xdr:cxnSp macro="">
      <xdr:nvCxnSpPr>
        <xdr:cNvPr id="3" name="Straight Connector 2"/>
        <xdr:cNvCxnSpPr/>
      </xdr:nvCxnSpPr>
      <xdr:spPr>
        <a:xfrm>
          <a:off x="797858" y="466725"/>
          <a:ext cx="78553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350183</xdr:colOff>
      <xdr:row>8</xdr:row>
      <xdr:rowOff>57150</xdr:rowOff>
    </xdr:from>
    <xdr:to>
      <xdr:col>3</xdr:col>
      <xdr:colOff>21292</xdr:colOff>
      <xdr:row>8</xdr:row>
      <xdr:rowOff>57150</xdr:rowOff>
    </xdr:to>
    <xdr:cxnSp macro="">
      <xdr:nvCxnSpPr>
        <xdr:cNvPr id="4" name="Straight Connector 3"/>
        <xdr:cNvCxnSpPr/>
      </xdr:nvCxnSpPr>
      <xdr:spPr>
        <a:xfrm>
          <a:off x="2579033" y="1685925"/>
          <a:ext cx="81410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847725</xdr:colOff>
      <xdr:row>2</xdr:row>
      <xdr:rowOff>57150</xdr:rowOff>
    </xdr:from>
    <xdr:to>
      <xdr:col>5</xdr:col>
      <xdr:colOff>104775</xdr:colOff>
      <xdr:row>2</xdr:row>
      <xdr:rowOff>57150</xdr:rowOff>
    </xdr:to>
    <xdr:cxnSp macro="">
      <xdr:nvCxnSpPr>
        <xdr:cNvPr id="2" name="Straight Connector 1"/>
        <xdr:cNvCxnSpPr/>
      </xdr:nvCxnSpPr>
      <xdr:spPr>
        <a:xfrm>
          <a:off x="3076575" y="466725"/>
          <a:ext cx="19621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797858</xdr:colOff>
      <xdr:row>2</xdr:row>
      <xdr:rowOff>57150</xdr:rowOff>
    </xdr:from>
    <xdr:to>
      <xdr:col>1</xdr:col>
      <xdr:colOff>468967</xdr:colOff>
      <xdr:row>2</xdr:row>
      <xdr:rowOff>57150</xdr:rowOff>
    </xdr:to>
    <xdr:cxnSp macro="">
      <xdr:nvCxnSpPr>
        <xdr:cNvPr id="3" name="Straight Connector 2"/>
        <xdr:cNvCxnSpPr/>
      </xdr:nvCxnSpPr>
      <xdr:spPr>
        <a:xfrm>
          <a:off x="797858" y="466725"/>
          <a:ext cx="78553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350183</xdr:colOff>
      <xdr:row>8</xdr:row>
      <xdr:rowOff>57150</xdr:rowOff>
    </xdr:from>
    <xdr:to>
      <xdr:col>3</xdr:col>
      <xdr:colOff>21292</xdr:colOff>
      <xdr:row>8</xdr:row>
      <xdr:rowOff>57150</xdr:rowOff>
    </xdr:to>
    <xdr:cxnSp macro="">
      <xdr:nvCxnSpPr>
        <xdr:cNvPr id="4" name="Straight Connector 3"/>
        <xdr:cNvCxnSpPr/>
      </xdr:nvCxnSpPr>
      <xdr:spPr>
        <a:xfrm>
          <a:off x="2579033" y="1685925"/>
          <a:ext cx="78553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847725</xdr:colOff>
      <xdr:row>2</xdr:row>
      <xdr:rowOff>57150</xdr:rowOff>
    </xdr:from>
    <xdr:to>
      <xdr:col>5</xdr:col>
      <xdr:colOff>104775</xdr:colOff>
      <xdr:row>2</xdr:row>
      <xdr:rowOff>57150</xdr:rowOff>
    </xdr:to>
    <xdr:cxnSp macro="">
      <xdr:nvCxnSpPr>
        <xdr:cNvPr id="2" name="Straight Connector 1"/>
        <xdr:cNvCxnSpPr/>
      </xdr:nvCxnSpPr>
      <xdr:spPr>
        <a:xfrm>
          <a:off x="3076575" y="466725"/>
          <a:ext cx="19621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797858</xdr:colOff>
      <xdr:row>2</xdr:row>
      <xdr:rowOff>57150</xdr:rowOff>
    </xdr:from>
    <xdr:to>
      <xdr:col>1</xdr:col>
      <xdr:colOff>468967</xdr:colOff>
      <xdr:row>2</xdr:row>
      <xdr:rowOff>57150</xdr:rowOff>
    </xdr:to>
    <xdr:cxnSp macro="">
      <xdr:nvCxnSpPr>
        <xdr:cNvPr id="3" name="Straight Connector 2"/>
        <xdr:cNvCxnSpPr/>
      </xdr:nvCxnSpPr>
      <xdr:spPr>
        <a:xfrm>
          <a:off x="797858" y="466725"/>
          <a:ext cx="78553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350183</xdr:colOff>
      <xdr:row>8</xdr:row>
      <xdr:rowOff>57150</xdr:rowOff>
    </xdr:from>
    <xdr:to>
      <xdr:col>3</xdr:col>
      <xdr:colOff>21292</xdr:colOff>
      <xdr:row>8</xdr:row>
      <xdr:rowOff>57150</xdr:rowOff>
    </xdr:to>
    <xdr:cxnSp macro="">
      <xdr:nvCxnSpPr>
        <xdr:cNvPr id="4" name="Straight Connector 3"/>
        <xdr:cNvCxnSpPr/>
      </xdr:nvCxnSpPr>
      <xdr:spPr>
        <a:xfrm>
          <a:off x="2579033" y="1685925"/>
          <a:ext cx="78553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topLeftCell="A38" zoomScaleNormal="100" workbookViewId="0">
      <selection activeCell="A49" sqref="A49"/>
    </sheetView>
  </sheetViews>
  <sheetFormatPr defaultRowHeight="15.75" x14ac:dyDescent="0.25"/>
  <cols>
    <col min="1" max="4" width="17.140625" style="9" customWidth="1"/>
    <col min="5" max="7" width="7.140625" style="9" customWidth="1"/>
    <col min="8" max="16384" width="9.140625" style="9"/>
  </cols>
  <sheetData>
    <row r="1" spans="1:7" x14ac:dyDescent="0.25">
      <c r="A1" s="57" t="s">
        <v>175</v>
      </c>
      <c r="B1" s="57"/>
      <c r="C1" s="66" t="s">
        <v>177</v>
      </c>
      <c r="D1" s="66"/>
      <c r="E1" s="66"/>
      <c r="F1" s="66"/>
      <c r="G1" s="66"/>
    </row>
    <row r="2" spans="1:7" ht="16.5" x14ac:dyDescent="0.25">
      <c r="A2" s="66" t="s">
        <v>176</v>
      </c>
      <c r="B2" s="66"/>
      <c r="C2" s="67" t="s">
        <v>178</v>
      </c>
      <c r="D2" s="67"/>
      <c r="E2" s="67"/>
      <c r="F2" s="67"/>
      <c r="G2" s="67"/>
    </row>
    <row r="3" spans="1:7" s="11" customFormat="1" ht="15" x14ac:dyDescent="0.25"/>
    <row r="4" spans="1:7" s="11" customFormat="1" ht="15" x14ac:dyDescent="0.25">
      <c r="D4" s="27" t="s">
        <v>216</v>
      </c>
    </row>
    <row r="5" spans="1:7" s="11" customFormat="1" ht="16.5" x14ac:dyDescent="0.25">
      <c r="A5" s="67"/>
      <c r="B5" s="67"/>
      <c r="C5" s="67"/>
      <c r="D5" s="67"/>
      <c r="E5" s="67"/>
      <c r="F5" s="67"/>
      <c r="G5" s="67"/>
    </row>
    <row r="6" spans="1:7" s="11" customFormat="1" ht="16.5" x14ac:dyDescent="0.25">
      <c r="A6" s="67" t="s">
        <v>179</v>
      </c>
      <c r="B6" s="67"/>
      <c r="C6" s="67"/>
      <c r="D6" s="67"/>
      <c r="E6" s="67"/>
      <c r="F6" s="67"/>
      <c r="G6" s="67"/>
    </row>
    <row r="7" spans="1:7" s="11" customFormat="1" ht="16.5" x14ac:dyDescent="0.25">
      <c r="A7" s="67" t="s">
        <v>295</v>
      </c>
      <c r="B7" s="67"/>
      <c r="C7" s="67"/>
      <c r="D7" s="67"/>
      <c r="E7" s="67"/>
      <c r="F7" s="67"/>
      <c r="G7" s="67"/>
    </row>
    <row r="8" spans="1:7" s="11" customFormat="1" ht="16.5" x14ac:dyDescent="0.25">
      <c r="A8" s="67" t="s">
        <v>182</v>
      </c>
      <c r="B8" s="67"/>
      <c r="C8" s="67"/>
      <c r="D8" s="67"/>
      <c r="E8" s="67"/>
      <c r="F8" s="67"/>
      <c r="G8" s="67"/>
    </row>
    <row r="9" spans="1:7" s="11" customFormat="1" ht="15" x14ac:dyDescent="0.25">
      <c r="A9" s="12"/>
      <c r="B9" s="12"/>
      <c r="C9" s="12"/>
      <c r="D9" s="12"/>
      <c r="E9" s="12"/>
      <c r="F9" s="12"/>
      <c r="G9" s="12"/>
    </row>
    <row r="10" spans="1:7" s="11" customFormat="1" x14ac:dyDescent="0.25">
      <c r="A10" s="66" t="s">
        <v>183</v>
      </c>
      <c r="B10" s="66"/>
      <c r="C10" s="66"/>
      <c r="D10" s="66"/>
      <c r="E10" s="66"/>
      <c r="F10" s="66"/>
      <c r="G10" s="66"/>
    </row>
    <row r="11" spans="1:7" s="11" customFormat="1" ht="15" x14ac:dyDescent="0.25"/>
    <row r="12" spans="1:7" customFormat="1" ht="31.5" x14ac:dyDescent="0.25">
      <c r="A12" s="68" t="s">
        <v>0</v>
      </c>
      <c r="B12" s="69"/>
      <c r="C12" s="69"/>
      <c r="D12" s="70"/>
      <c r="E12" s="2" t="s">
        <v>172</v>
      </c>
      <c r="F12" s="2" t="s">
        <v>173</v>
      </c>
      <c r="G12" s="2" t="s">
        <v>174</v>
      </c>
    </row>
    <row r="13" spans="1:7" x14ac:dyDescent="0.25">
      <c r="A13" s="59" t="s">
        <v>289</v>
      </c>
      <c r="B13" s="60"/>
      <c r="C13" s="60"/>
      <c r="D13" s="61"/>
      <c r="E13" s="2">
        <f>SUM(E14:E19)</f>
        <v>20</v>
      </c>
      <c r="F13" s="2">
        <f t="shared" ref="F13:G13" si="0">SUM(F14:F19)</f>
        <v>0</v>
      </c>
      <c r="G13" s="2">
        <f t="shared" si="0"/>
        <v>0</v>
      </c>
    </row>
    <row r="14" spans="1:7" x14ac:dyDescent="0.25">
      <c r="A14" s="62" t="s">
        <v>8</v>
      </c>
      <c r="B14" s="63"/>
      <c r="C14" s="63"/>
      <c r="D14" s="64"/>
      <c r="E14" s="4">
        <v>3</v>
      </c>
      <c r="F14" s="4"/>
      <c r="G14" s="3"/>
    </row>
    <row r="15" spans="1:7" ht="30.75" customHeight="1" x14ac:dyDescent="0.25">
      <c r="A15" s="62" t="s">
        <v>9</v>
      </c>
      <c r="B15" s="63"/>
      <c r="C15" s="63"/>
      <c r="D15" s="64"/>
      <c r="E15" s="4">
        <v>3</v>
      </c>
      <c r="F15" s="4"/>
      <c r="G15" s="3"/>
    </row>
    <row r="16" spans="1:7" ht="46.5" customHeight="1" x14ac:dyDescent="0.25">
      <c r="A16" s="62" t="s">
        <v>10</v>
      </c>
      <c r="B16" s="63"/>
      <c r="C16" s="63"/>
      <c r="D16" s="64"/>
      <c r="E16" s="4">
        <v>3</v>
      </c>
      <c r="F16" s="4"/>
      <c r="G16" s="3"/>
    </row>
    <row r="17" spans="1:7" ht="30.75" customHeight="1" x14ac:dyDescent="0.25">
      <c r="A17" s="62" t="s">
        <v>11</v>
      </c>
      <c r="B17" s="63"/>
      <c r="C17" s="63"/>
      <c r="D17" s="64"/>
      <c r="E17" s="4">
        <v>3</v>
      </c>
      <c r="F17" s="4"/>
      <c r="G17" s="3"/>
    </row>
    <row r="18" spans="1:7" ht="46.5" customHeight="1" x14ac:dyDescent="0.25">
      <c r="A18" s="62" t="s">
        <v>299</v>
      </c>
      <c r="B18" s="63"/>
      <c r="C18" s="63"/>
      <c r="D18" s="64"/>
      <c r="E18" s="4">
        <v>3</v>
      </c>
      <c r="F18" s="4"/>
      <c r="G18" s="3"/>
    </row>
    <row r="19" spans="1:7" x14ac:dyDescent="0.25">
      <c r="A19" s="62" t="s">
        <v>300</v>
      </c>
      <c r="B19" s="63"/>
      <c r="C19" s="63"/>
      <c r="D19" s="64"/>
      <c r="E19" s="4">
        <v>5</v>
      </c>
      <c r="F19" s="4"/>
      <c r="G19" s="3"/>
    </row>
    <row r="20" spans="1:7" x14ac:dyDescent="0.25">
      <c r="A20" s="59" t="s">
        <v>290</v>
      </c>
      <c r="B20" s="60"/>
      <c r="C20" s="60"/>
      <c r="D20" s="61"/>
      <c r="E20" s="2">
        <f>SUM(E21:E26)</f>
        <v>30</v>
      </c>
      <c r="F20" s="2">
        <f t="shared" ref="F20:G20" si="1">SUM(F21:F26)</f>
        <v>0</v>
      </c>
      <c r="G20" s="2">
        <f t="shared" si="1"/>
        <v>0</v>
      </c>
    </row>
    <row r="21" spans="1:7" ht="31.5" customHeight="1" x14ac:dyDescent="0.25">
      <c r="A21" s="62" t="s">
        <v>12</v>
      </c>
      <c r="B21" s="63"/>
      <c r="C21" s="63"/>
      <c r="D21" s="64"/>
      <c r="E21" s="4">
        <v>5</v>
      </c>
      <c r="F21" s="4"/>
      <c r="G21" s="3"/>
    </row>
    <row r="22" spans="1:7" ht="47.25" customHeight="1" x14ac:dyDescent="0.25">
      <c r="A22" s="62" t="s">
        <v>13</v>
      </c>
      <c r="B22" s="63"/>
      <c r="C22" s="63"/>
      <c r="D22" s="64"/>
      <c r="E22" s="4">
        <v>5</v>
      </c>
      <c r="F22" s="4"/>
      <c r="G22" s="3"/>
    </row>
    <row r="23" spans="1:7" ht="47.25" customHeight="1" x14ac:dyDescent="0.25">
      <c r="A23" s="62" t="s">
        <v>14</v>
      </c>
      <c r="B23" s="63"/>
      <c r="C23" s="63"/>
      <c r="D23" s="64"/>
      <c r="E23" s="4">
        <v>5</v>
      </c>
      <c r="F23" s="4"/>
      <c r="G23" s="3"/>
    </row>
    <row r="24" spans="1:7" ht="47.25" customHeight="1" x14ac:dyDescent="0.25">
      <c r="A24" s="62" t="s">
        <v>15</v>
      </c>
      <c r="B24" s="63"/>
      <c r="C24" s="63"/>
      <c r="D24" s="64"/>
      <c r="E24" s="4">
        <v>5</v>
      </c>
      <c r="F24" s="4"/>
      <c r="G24" s="3"/>
    </row>
    <row r="25" spans="1:7" ht="31.5" customHeight="1" x14ac:dyDescent="0.25">
      <c r="A25" s="62" t="s">
        <v>16</v>
      </c>
      <c r="B25" s="63"/>
      <c r="C25" s="63"/>
      <c r="D25" s="64"/>
      <c r="E25" s="4">
        <v>5</v>
      </c>
      <c r="F25" s="4"/>
      <c r="G25" s="3"/>
    </row>
    <row r="26" spans="1:7" ht="31.5" customHeight="1" x14ac:dyDescent="0.25">
      <c r="A26" s="62" t="s">
        <v>17</v>
      </c>
      <c r="B26" s="63"/>
      <c r="C26" s="63"/>
      <c r="D26" s="64"/>
      <c r="E26" s="4">
        <v>5</v>
      </c>
      <c r="F26" s="4"/>
      <c r="G26" s="3"/>
    </row>
    <row r="27" spans="1:7" x14ac:dyDescent="0.25">
      <c r="A27" s="59" t="s">
        <v>291</v>
      </c>
      <c r="B27" s="60"/>
      <c r="C27" s="60"/>
      <c r="D27" s="61"/>
      <c r="E27" s="2">
        <f>SUM(E28:E29)</f>
        <v>10</v>
      </c>
      <c r="F27" s="2">
        <f t="shared" ref="F27:G27" si="2">SUM(F28:F29)</f>
        <v>0</v>
      </c>
      <c r="G27" s="2">
        <f t="shared" si="2"/>
        <v>0</v>
      </c>
    </row>
    <row r="28" spans="1:7" ht="31.5" customHeight="1" x14ac:dyDescent="0.25">
      <c r="A28" s="62" t="s">
        <v>18</v>
      </c>
      <c r="B28" s="63"/>
      <c r="C28" s="63"/>
      <c r="D28" s="64"/>
      <c r="E28" s="4">
        <v>5</v>
      </c>
      <c r="F28" s="4"/>
      <c r="G28" s="3"/>
    </row>
    <row r="29" spans="1:7" ht="31.5" customHeight="1" x14ac:dyDescent="0.25">
      <c r="A29" s="62" t="s">
        <v>19</v>
      </c>
      <c r="B29" s="63"/>
      <c r="C29" s="63"/>
      <c r="D29" s="64"/>
      <c r="E29" s="4">
        <v>5</v>
      </c>
      <c r="F29" s="4"/>
      <c r="G29" s="3"/>
    </row>
    <row r="30" spans="1:7" x14ac:dyDescent="0.25">
      <c r="A30" s="59" t="s">
        <v>292</v>
      </c>
      <c r="B30" s="60"/>
      <c r="C30" s="60"/>
      <c r="D30" s="61"/>
      <c r="E30" s="2">
        <f>SUM(E31:E33)</f>
        <v>15</v>
      </c>
      <c r="F30" s="2">
        <f t="shared" ref="F30:G30" si="3">SUM(F31:F33)</f>
        <v>0</v>
      </c>
      <c r="G30" s="2">
        <f t="shared" si="3"/>
        <v>0</v>
      </c>
    </row>
    <row r="31" spans="1:7" ht="32.25" customHeight="1" x14ac:dyDescent="0.25">
      <c r="A31" s="62" t="s">
        <v>20</v>
      </c>
      <c r="B31" s="63"/>
      <c r="C31" s="63"/>
      <c r="D31" s="64"/>
      <c r="E31" s="4">
        <v>3</v>
      </c>
      <c r="F31" s="4"/>
      <c r="G31" s="3"/>
    </row>
    <row r="32" spans="1:7" ht="31.5" customHeight="1" x14ac:dyDescent="0.25">
      <c r="A32" s="62" t="s">
        <v>21</v>
      </c>
      <c r="B32" s="63"/>
      <c r="C32" s="63"/>
      <c r="D32" s="64"/>
      <c r="E32" s="4">
        <v>6</v>
      </c>
      <c r="F32" s="4"/>
      <c r="G32" s="3"/>
    </row>
    <row r="33" spans="1:7" ht="48" customHeight="1" x14ac:dyDescent="0.25">
      <c r="A33" s="62" t="s">
        <v>22</v>
      </c>
      <c r="B33" s="63"/>
      <c r="C33" s="63"/>
      <c r="D33" s="64"/>
      <c r="E33" s="4">
        <v>6</v>
      </c>
      <c r="F33" s="4"/>
      <c r="G33" s="3"/>
    </row>
    <row r="34" spans="1:7" x14ac:dyDescent="0.25">
      <c r="A34" s="59" t="s">
        <v>293</v>
      </c>
      <c r="B34" s="60"/>
      <c r="C34" s="60"/>
      <c r="D34" s="61"/>
      <c r="E34" s="2">
        <f>SUM(E35:E37)</f>
        <v>15</v>
      </c>
      <c r="F34" s="2">
        <f t="shared" ref="F34:G34" si="4">SUM(F35:F37)</f>
        <v>0</v>
      </c>
      <c r="G34" s="2">
        <f t="shared" si="4"/>
        <v>0</v>
      </c>
    </row>
    <row r="35" spans="1:7" ht="30.75" customHeight="1" x14ac:dyDescent="0.25">
      <c r="A35" s="62" t="s">
        <v>23</v>
      </c>
      <c r="B35" s="63"/>
      <c r="C35" s="63"/>
      <c r="D35" s="64"/>
      <c r="E35" s="4">
        <v>6</v>
      </c>
      <c r="F35" s="4"/>
      <c r="G35" s="3"/>
    </row>
    <row r="36" spans="1:7" ht="31.5" customHeight="1" x14ac:dyDescent="0.25">
      <c r="A36" s="62" t="s">
        <v>24</v>
      </c>
      <c r="B36" s="63"/>
      <c r="C36" s="63"/>
      <c r="D36" s="64"/>
      <c r="E36" s="4">
        <v>6</v>
      </c>
      <c r="F36" s="4"/>
      <c r="G36" s="3"/>
    </row>
    <row r="37" spans="1:7" ht="31.5" customHeight="1" x14ac:dyDescent="0.25">
      <c r="A37" s="62" t="s">
        <v>25</v>
      </c>
      <c r="B37" s="63"/>
      <c r="C37" s="63"/>
      <c r="D37" s="64"/>
      <c r="E37" s="4">
        <v>3</v>
      </c>
      <c r="F37" s="4"/>
      <c r="G37" s="3"/>
    </row>
    <row r="38" spans="1:7" x14ac:dyDescent="0.25">
      <c r="A38" s="59" t="s">
        <v>294</v>
      </c>
      <c r="B38" s="60"/>
      <c r="C38" s="60"/>
      <c r="D38" s="61"/>
      <c r="E38" s="2">
        <f>SUM(E39:E40)</f>
        <v>10</v>
      </c>
      <c r="F38" s="2">
        <f t="shared" ref="F38:G38" si="5">SUM(F39:F40)</f>
        <v>0</v>
      </c>
      <c r="G38" s="2">
        <f t="shared" si="5"/>
        <v>0</v>
      </c>
    </row>
    <row r="39" spans="1:7" ht="31.5" customHeight="1" x14ac:dyDescent="0.25">
      <c r="A39" s="62" t="s">
        <v>26</v>
      </c>
      <c r="B39" s="63"/>
      <c r="C39" s="63"/>
      <c r="D39" s="64"/>
      <c r="E39" s="4">
        <v>5</v>
      </c>
      <c r="F39" s="4"/>
      <c r="G39" s="3"/>
    </row>
    <row r="40" spans="1:7" ht="47.25" customHeight="1" x14ac:dyDescent="0.25">
      <c r="A40" s="62" t="s">
        <v>27</v>
      </c>
      <c r="B40" s="65"/>
      <c r="C40" s="65"/>
      <c r="D40" s="64"/>
      <c r="E40" s="4">
        <v>5</v>
      </c>
      <c r="F40" s="4"/>
      <c r="G40" s="3"/>
    </row>
    <row r="41" spans="1:7" x14ac:dyDescent="0.25">
      <c r="B41" s="41"/>
      <c r="C41" s="42"/>
      <c r="D41" s="40" t="s">
        <v>36</v>
      </c>
      <c r="E41" s="2">
        <f>SUM(E13,E20,E27,E30,E34,E38)</f>
        <v>100</v>
      </c>
      <c r="F41" s="2">
        <f t="shared" ref="F41:G41" si="6">SUM(F13,F20,F27,F30,F34,F38)</f>
        <v>0</v>
      </c>
      <c r="G41" s="2">
        <f t="shared" si="6"/>
        <v>0</v>
      </c>
    </row>
    <row r="42" spans="1:7" x14ac:dyDescent="0.25">
      <c r="B42" s="28"/>
      <c r="C42" s="43"/>
      <c r="D42" s="40" t="s">
        <v>37</v>
      </c>
      <c r="E42" s="2"/>
      <c r="F42" s="25" t="str">
        <f>IF(F40="","",IF(AND(F41&gt;=95,MIN(F$13:F$40)&gt;0),"XS",IF(F41&gt;=90,"TT",IF(F41&gt;=80,"KHÁ",IF(F41&gt;=70,"TB","YẾU")))))</f>
        <v/>
      </c>
      <c r="G42" s="1"/>
    </row>
    <row r="43" spans="1:7" x14ac:dyDescent="0.25">
      <c r="A43" s="53" t="s">
        <v>296</v>
      </c>
      <c r="B43" s="28"/>
      <c r="C43" s="28"/>
      <c r="D43" s="28"/>
      <c r="E43" s="50"/>
      <c r="F43" s="51"/>
      <c r="G43" s="51"/>
    </row>
    <row r="44" spans="1:7" x14ac:dyDescent="0.25">
      <c r="A44" s="52" t="s">
        <v>297</v>
      </c>
      <c r="B44" s="28"/>
      <c r="C44" s="28"/>
      <c r="D44" s="28"/>
      <c r="E44" s="50"/>
      <c r="F44" s="51"/>
      <c r="G44" s="51"/>
    </row>
    <row r="45" spans="1:7" x14ac:dyDescent="0.25">
      <c r="A45" s="57"/>
      <c r="B45" s="57"/>
      <c r="C45" s="57"/>
      <c r="D45" s="57"/>
      <c r="E45" s="57"/>
      <c r="F45" s="57"/>
      <c r="G45" s="57"/>
    </row>
    <row r="46" spans="1:7" x14ac:dyDescent="0.25">
      <c r="A46" s="53" t="s">
        <v>298</v>
      </c>
      <c r="B46" s="28"/>
      <c r="C46" s="28"/>
      <c r="D46" s="28"/>
      <c r="E46" s="50"/>
      <c r="F46" s="51"/>
      <c r="G46" s="51"/>
    </row>
    <row r="47" spans="1:7" x14ac:dyDescent="0.25">
      <c r="A47" s="57"/>
      <c r="B47" s="57"/>
      <c r="C47" s="57"/>
      <c r="D47" s="57"/>
      <c r="E47" s="57"/>
      <c r="F47" s="57"/>
      <c r="G47" s="57"/>
    </row>
    <row r="48" spans="1:7" x14ac:dyDescent="0.25">
      <c r="B48" s="28"/>
      <c r="C48" s="28"/>
      <c r="D48" s="28"/>
      <c r="E48" s="50"/>
      <c r="F48" s="51"/>
      <c r="G48" s="51"/>
    </row>
    <row r="49" spans="1:7" customFormat="1" ht="15" x14ac:dyDescent="0.25">
      <c r="A49" s="15" t="s">
        <v>302</v>
      </c>
    </row>
    <row r="50" spans="1:7" s="11" customFormat="1" ht="15" x14ac:dyDescent="0.25">
      <c r="D50" s="58" t="s">
        <v>184</v>
      </c>
      <c r="E50" s="58"/>
      <c r="F50" s="58"/>
      <c r="G50" s="58"/>
    </row>
    <row r="51" spans="1:7" s="11" customFormat="1" ht="15" x14ac:dyDescent="0.25">
      <c r="A51" s="19" t="s">
        <v>196</v>
      </c>
      <c r="D51" s="20"/>
      <c r="E51" s="20"/>
      <c r="F51" s="20"/>
      <c r="G51" s="20"/>
    </row>
    <row r="52" spans="1:7" s="11" customFormat="1" ht="15" x14ac:dyDescent="0.25">
      <c r="A52" s="18" t="s">
        <v>191</v>
      </c>
      <c r="B52" s="14" t="s">
        <v>185</v>
      </c>
    </row>
    <row r="53" spans="1:7" s="11" customFormat="1" ht="15" x14ac:dyDescent="0.25">
      <c r="A53" s="18" t="s">
        <v>192</v>
      </c>
      <c r="B53" s="14" t="s">
        <v>186</v>
      </c>
    </row>
    <row r="54" spans="1:7" s="11" customFormat="1" ht="15" x14ac:dyDescent="0.25">
      <c r="A54" s="18" t="s">
        <v>193</v>
      </c>
      <c r="B54" s="14" t="s">
        <v>187</v>
      </c>
    </row>
    <row r="55" spans="1:7" s="11" customFormat="1" ht="15" x14ac:dyDescent="0.25">
      <c r="A55" s="18" t="s">
        <v>194</v>
      </c>
      <c r="B55" s="14" t="s">
        <v>188</v>
      </c>
    </row>
    <row r="56" spans="1:7" s="11" customFormat="1" ht="15" x14ac:dyDescent="0.25">
      <c r="A56" s="18" t="s">
        <v>195</v>
      </c>
      <c r="B56" s="14" t="s">
        <v>189</v>
      </c>
    </row>
    <row r="57" spans="1:7" s="11" customFormat="1" ht="15" x14ac:dyDescent="0.25">
      <c r="A57" s="15" t="s">
        <v>273</v>
      </c>
    </row>
  </sheetData>
  <mergeCells count="41">
    <mergeCell ref="A6:G6"/>
    <mergeCell ref="A32:D32"/>
    <mergeCell ref="A33:D33"/>
    <mergeCell ref="A20:D20"/>
    <mergeCell ref="A21:D21"/>
    <mergeCell ref="A22:D22"/>
    <mergeCell ref="A23:D23"/>
    <mergeCell ref="A24:D24"/>
    <mergeCell ref="A7:G7"/>
    <mergeCell ref="A8:G8"/>
    <mergeCell ref="A10:G10"/>
    <mergeCell ref="A12:D12"/>
    <mergeCell ref="A28:D28"/>
    <mergeCell ref="A29:D29"/>
    <mergeCell ref="A30:D30"/>
    <mergeCell ref="A31:D31"/>
    <mergeCell ref="A1:B1"/>
    <mergeCell ref="C1:G1"/>
    <mergeCell ref="A2:B2"/>
    <mergeCell ref="C2:G2"/>
    <mergeCell ref="A5:G5"/>
    <mergeCell ref="A13:D13"/>
    <mergeCell ref="A36:D36"/>
    <mergeCell ref="A37:D37"/>
    <mergeCell ref="A25:D25"/>
    <mergeCell ref="A14:D14"/>
    <mergeCell ref="A15:D15"/>
    <mergeCell ref="A16:D16"/>
    <mergeCell ref="A17:D17"/>
    <mergeCell ref="A34:D34"/>
    <mergeCell ref="A35:D35"/>
    <mergeCell ref="A26:D26"/>
    <mergeCell ref="A27:D27"/>
    <mergeCell ref="A18:D18"/>
    <mergeCell ref="A19:D19"/>
    <mergeCell ref="A45:G45"/>
    <mergeCell ref="A47:G47"/>
    <mergeCell ref="D50:G50"/>
    <mergeCell ref="A38:D38"/>
    <mergeCell ref="A39:D39"/>
    <mergeCell ref="A40:D40"/>
  </mergeCells>
  <printOptions horizontalCentered="1"/>
  <pageMargins left="0.5" right="0.5" top="0.5" bottom="0.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tabSelected="1" topLeftCell="A23" workbookViewId="0">
      <selection activeCell="K36" sqref="K36"/>
    </sheetView>
  </sheetViews>
  <sheetFormatPr defaultRowHeight="15" x14ac:dyDescent="0.25"/>
  <cols>
    <col min="1" max="4" width="16.7109375" style="11" customWidth="1"/>
    <col min="5" max="7" width="7.140625" style="11" customWidth="1"/>
    <col min="8" max="16384" width="9.140625" style="11"/>
  </cols>
  <sheetData>
    <row r="1" spans="1:7" s="9" customFormat="1" ht="15.75" x14ac:dyDescent="0.25">
      <c r="A1" s="57" t="s">
        <v>175</v>
      </c>
      <c r="B1" s="57"/>
      <c r="C1" s="66" t="s">
        <v>177</v>
      </c>
      <c r="D1" s="66"/>
      <c r="E1" s="66"/>
      <c r="F1" s="66"/>
      <c r="G1" s="66"/>
    </row>
    <row r="2" spans="1:7" s="9" customFormat="1" ht="16.5" x14ac:dyDescent="0.25">
      <c r="A2" s="66" t="s">
        <v>176</v>
      </c>
      <c r="B2" s="66"/>
      <c r="C2" s="67" t="s">
        <v>178</v>
      </c>
      <c r="D2" s="67"/>
      <c r="E2" s="67"/>
      <c r="F2" s="67"/>
      <c r="G2" s="67"/>
    </row>
    <row r="4" spans="1:7" x14ac:dyDescent="0.25">
      <c r="D4" s="27" t="s">
        <v>216</v>
      </c>
    </row>
    <row r="5" spans="1:7" ht="16.5" x14ac:dyDescent="0.25">
      <c r="A5" s="67" t="s">
        <v>179</v>
      </c>
      <c r="B5" s="67"/>
      <c r="C5" s="67"/>
      <c r="D5" s="67"/>
      <c r="E5" s="67"/>
      <c r="F5" s="67"/>
      <c r="G5" s="67"/>
    </row>
    <row r="6" spans="1:7" ht="16.5" x14ac:dyDescent="0.25">
      <c r="A6" s="67" t="s">
        <v>180</v>
      </c>
      <c r="B6" s="67"/>
      <c r="C6" s="67"/>
      <c r="D6" s="67"/>
      <c r="E6" s="67"/>
      <c r="F6" s="67"/>
      <c r="G6" s="67"/>
    </row>
    <row r="7" spans="1:7" ht="16.5" x14ac:dyDescent="0.25">
      <c r="A7" s="67" t="s">
        <v>181</v>
      </c>
      <c r="B7" s="67"/>
      <c r="C7" s="67"/>
      <c r="D7" s="67"/>
      <c r="E7" s="67"/>
      <c r="F7" s="67"/>
      <c r="G7" s="67"/>
    </row>
    <row r="8" spans="1:7" ht="16.5" x14ac:dyDescent="0.25">
      <c r="A8" s="67" t="s">
        <v>182</v>
      </c>
      <c r="B8" s="67"/>
      <c r="C8" s="67"/>
      <c r="D8" s="67"/>
      <c r="E8" s="67"/>
      <c r="F8" s="67"/>
      <c r="G8" s="67"/>
    </row>
    <row r="9" spans="1:7" x14ac:dyDescent="0.25">
      <c r="A9" s="12"/>
      <c r="B9" s="12"/>
      <c r="C9" s="12"/>
      <c r="D9" s="12"/>
      <c r="E9" s="12"/>
      <c r="F9" s="12"/>
      <c r="G9" s="12"/>
    </row>
    <row r="10" spans="1:7" ht="15.75" x14ac:dyDescent="0.25">
      <c r="A10" s="66" t="s">
        <v>183</v>
      </c>
      <c r="B10" s="66"/>
      <c r="C10" s="66"/>
      <c r="D10" s="66"/>
      <c r="E10" s="66"/>
      <c r="F10" s="66"/>
      <c r="G10" s="66"/>
    </row>
    <row r="12" spans="1:7" ht="31.5" x14ac:dyDescent="0.25">
      <c r="A12" s="68" t="s">
        <v>0</v>
      </c>
      <c r="B12" s="69"/>
      <c r="C12" s="69"/>
      <c r="D12" s="70"/>
      <c r="E12" s="2" t="s">
        <v>172</v>
      </c>
      <c r="F12" s="2" t="s">
        <v>173</v>
      </c>
      <c r="G12" s="2" t="s">
        <v>174</v>
      </c>
    </row>
    <row r="13" spans="1:7" ht="15.75" x14ac:dyDescent="0.25">
      <c r="A13" s="83" t="s">
        <v>157</v>
      </c>
      <c r="B13" s="83"/>
      <c r="C13" s="83"/>
      <c r="D13" s="83"/>
      <c r="E13" s="2">
        <f>SUM(E14:E20)</f>
        <v>50</v>
      </c>
      <c r="F13" s="2">
        <f t="shared" ref="F13:G13" si="0">SUM(F14:F20)</f>
        <v>0</v>
      </c>
      <c r="G13" s="2">
        <f t="shared" si="0"/>
        <v>0</v>
      </c>
    </row>
    <row r="14" spans="1:7" ht="32.25" customHeight="1" x14ac:dyDescent="0.25">
      <c r="A14" s="78" t="s">
        <v>158</v>
      </c>
      <c r="B14" s="79"/>
      <c r="C14" s="79"/>
      <c r="D14" s="79"/>
      <c r="E14" s="4">
        <v>5</v>
      </c>
      <c r="F14" s="4"/>
      <c r="G14" s="4"/>
    </row>
    <row r="15" spans="1:7" ht="15.75" x14ac:dyDescent="0.25">
      <c r="A15" s="78" t="s">
        <v>159</v>
      </c>
      <c r="B15" s="79"/>
      <c r="C15" s="79"/>
      <c r="D15" s="79"/>
      <c r="E15" s="4">
        <v>5</v>
      </c>
      <c r="F15" s="4"/>
      <c r="G15" s="4"/>
    </row>
    <row r="16" spans="1:7" ht="15.75" x14ac:dyDescent="0.25">
      <c r="A16" s="78" t="s">
        <v>160</v>
      </c>
      <c r="B16" s="79"/>
      <c r="C16" s="79"/>
      <c r="D16" s="79"/>
      <c r="E16" s="4">
        <v>5</v>
      </c>
      <c r="F16" s="4"/>
      <c r="G16" s="4"/>
    </row>
    <row r="17" spans="1:7" ht="31.5" customHeight="1" x14ac:dyDescent="0.25">
      <c r="A17" s="78" t="s">
        <v>161</v>
      </c>
      <c r="B17" s="79"/>
      <c r="C17" s="79"/>
      <c r="D17" s="79"/>
      <c r="E17" s="4">
        <v>15</v>
      </c>
      <c r="F17" s="4"/>
      <c r="G17" s="4"/>
    </row>
    <row r="18" spans="1:7" ht="31.5" customHeight="1" x14ac:dyDescent="0.25">
      <c r="A18" s="78" t="s">
        <v>301</v>
      </c>
      <c r="B18" s="79"/>
      <c r="C18" s="79"/>
      <c r="D18" s="79"/>
      <c r="E18" s="4">
        <v>5</v>
      </c>
      <c r="F18" s="4"/>
      <c r="G18" s="4"/>
    </row>
    <row r="19" spans="1:7" ht="33" customHeight="1" x14ac:dyDescent="0.25">
      <c r="A19" s="78" t="s">
        <v>162</v>
      </c>
      <c r="B19" s="79"/>
      <c r="C19" s="79"/>
      <c r="D19" s="79"/>
      <c r="E19" s="4">
        <v>10</v>
      </c>
      <c r="F19" s="4"/>
      <c r="G19" s="4"/>
    </row>
    <row r="20" spans="1:7" ht="15.75" x14ac:dyDescent="0.25">
      <c r="A20" s="78" t="s">
        <v>163</v>
      </c>
      <c r="B20" s="79"/>
      <c r="C20" s="79"/>
      <c r="D20" s="79"/>
      <c r="E20" s="4">
        <v>5</v>
      </c>
      <c r="F20" s="4"/>
      <c r="G20" s="4"/>
    </row>
    <row r="21" spans="1:7" ht="15.75" x14ac:dyDescent="0.25">
      <c r="A21" s="83" t="s">
        <v>164</v>
      </c>
      <c r="B21" s="83"/>
      <c r="C21" s="83"/>
      <c r="D21" s="83"/>
      <c r="E21" s="2">
        <f>SUM(E22:E28)</f>
        <v>50</v>
      </c>
      <c r="F21" s="2">
        <f t="shared" ref="F21:G21" si="1">SUM(F22:F28)</f>
        <v>0</v>
      </c>
      <c r="G21" s="2">
        <f t="shared" si="1"/>
        <v>0</v>
      </c>
    </row>
    <row r="22" spans="1:7" ht="32.25" customHeight="1" x14ac:dyDescent="0.25">
      <c r="A22" s="78" t="s">
        <v>165</v>
      </c>
      <c r="B22" s="79"/>
      <c r="C22" s="79"/>
      <c r="D22" s="79"/>
      <c r="E22" s="4">
        <v>5</v>
      </c>
      <c r="F22" s="4"/>
      <c r="G22" s="4"/>
    </row>
    <row r="23" spans="1:7" ht="15.75" x14ac:dyDescent="0.25">
      <c r="A23" s="78" t="s">
        <v>166</v>
      </c>
      <c r="B23" s="79"/>
      <c r="C23" s="79"/>
      <c r="D23" s="79"/>
      <c r="E23" s="4">
        <v>15</v>
      </c>
      <c r="F23" s="4"/>
      <c r="G23" s="4"/>
    </row>
    <row r="24" spans="1:7" ht="31.5" customHeight="1" x14ac:dyDescent="0.25">
      <c r="A24" s="78" t="s">
        <v>167</v>
      </c>
      <c r="B24" s="79"/>
      <c r="C24" s="79"/>
      <c r="D24" s="79"/>
      <c r="E24" s="4">
        <v>10</v>
      </c>
      <c r="F24" s="4"/>
      <c r="G24" s="4"/>
    </row>
    <row r="25" spans="1:7" ht="15.75" x14ac:dyDescent="0.25">
      <c r="A25" s="78" t="s">
        <v>168</v>
      </c>
      <c r="B25" s="79"/>
      <c r="C25" s="79"/>
      <c r="D25" s="79"/>
      <c r="E25" s="4">
        <v>5</v>
      </c>
      <c r="F25" s="4"/>
      <c r="G25" s="4"/>
    </row>
    <row r="26" spans="1:7" ht="32.25" customHeight="1" x14ac:dyDescent="0.25">
      <c r="A26" s="78" t="s">
        <v>169</v>
      </c>
      <c r="B26" s="79"/>
      <c r="C26" s="79"/>
      <c r="D26" s="79"/>
      <c r="E26" s="4">
        <v>5</v>
      </c>
      <c r="F26" s="4"/>
      <c r="G26" s="4"/>
    </row>
    <row r="27" spans="1:7" ht="31.5" customHeight="1" x14ac:dyDescent="0.25">
      <c r="A27" s="78" t="s">
        <v>170</v>
      </c>
      <c r="B27" s="79"/>
      <c r="C27" s="79"/>
      <c r="D27" s="79"/>
      <c r="E27" s="4">
        <v>5</v>
      </c>
      <c r="F27" s="4"/>
      <c r="G27" s="4"/>
    </row>
    <row r="28" spans="1:7" ht="30.75" customHeight="1" x14ac:dyDescent="0.25">
      <c r="A28" s="78" t="s">
        <v>171</v>
      </c>
      <c r="B28" s="79"/>
      <c r="C28" s="79"/>
      <c r="D28" s="79"/>
      <c r="E28" s="4">
        <v>5</v>
      </c>
      <c r="F28" s="4"/>
      <c r="G28" s="4"/>
    </row>
    <row r="29" spans="1:7" ht="15.75" x14ac:dyDescent="0.25">
      <c r="D29" s="7" t="s">
        <v>36</v>
      </c>
      <c r="E29" s="2">
        <f>SUM(E13,E21)</f>
        <v>100</v>
      </c>
      <c r="F29" s="2">
        <f>SUM(F13,F21)</f>
        <v>0</v>
      </c>
      <c r="G29" s="2">
        <f>SUM(G13,G21)</f>
        <v>0</v>
      </c>
    </row>
    <row r="30" spans="1:7" ht="15.75" x14ac:dyDescent="0.25">
      <c r="A30" s="15"/>
      <c r="D30" s="7" t="s">
        <v>37</v>
      </c>
      <c r="E30" s="2"/>
      <c r="F30" s="25" t="str">
        <f>IF(F28="","",IF(AND(F29&gt;=95,MIN(F$13:F$28)&gt;0),"XS",IF(F29&gt;=90,"TT",IF(F29&gt;=80,"KHÁ",IF(F29&gt;=70,"TB","YẾU")))))</f>
        <v/>
      </c>
      <c r="G30" s="25" t="str">
        <f>IF(G28="","",IF(AND(G29&gt;=95,MIN(G$13:G$28)&gt;0),"XS",IF(G29&gt;=90,"TT",IF(G29&gt;=80,"KHÁ",IF(G29&gt;=70,"TB","YẾU")))))</f>
        <v/>
      </c>
    </row>
    <row r="31" spans="1:7" x14ac:dyDescent="0.25">
      <c r="A31" s="15" t="s">
        <v>302</v>
      </c>
    </row>
    <row r="32" spans="1:7" x14ac:dyDescent="0.25">
      <c r="D32" s="58" t="s">
        <v>184</v>
      </c>
      <c r="E32" s="58"/>
      <c r="F32" s="58"/>
      <c r="G32" s="58"/>
    </row>
    <row r="33" spans="1:7" x14ac:dyDescent="0.25">
      <c r="A33" s="19" t="s">
        <v>196</v>
      </c>
      <c r="D33" s="16"/>
      <c r="E33" s="16"/>
      <c r="F33" s="16"/>
      <c r="G33" s="16"/>
    </row>
    <row r="34" spans="1:7" x14ac:dyDescent="0.25">
      <c r="A34" s="18" t="s">
        <v>191</v>
      </c>
      <c r="B34" s="14" t="s">
        <v>185</v>
      </c>
    </row>
    <row r="35" spans="1:7" x14ac:dyDescent="0.25">
      <c r="A35" s="18" t="s">
        <v>192</v>
      </c>
      <c r="B35" s="14" t="s">
        <v>186</v>
      </c>
    </row>
    <row r="36" spans="1:7" x14ac:dyDescent="0.25">
      <c r="A36" s="18" t="s">
        <v>193</v>
      </c>
      <c r="B36" s="14" t="s">
        <v>187</v>
      </c>
    </row>
    <row r="37" spans="1:7" x14ac:dyDescent="0.25">
      <c r="A37" s="18" t="s">
        <v>194</v>
      </c>
      <c r="B37" s="14" t="s">
        <v>188</v>
      </c>
    </row>
    <row r="38" spans="1:7" x14ac:dyDescent="0.25">
      <c r="A38" s="18" t="s">
        <v>195</v>
      </c>
      <c r="B38" s="14" t="s">
        <v>189</v>
      </c>
    </row>
    <row r="39" spans="1:7" x14ac:dyDescent="0.25">
      <c r="A39" s="15" t="s">
        <v>190</v>
      </c>
    </row>
    <row r="40" spans="1:7" x14ac:dyDescent="0.25">
      <c r="A40" s="17"/>
    </row>
  </sheetData>
  <mergeCells count="27">
    <mergeCell ref="A6:G6"/>
    <mergeCell ref="A1:B1"/>
    <mergeCell ref="A2:B2"/>
    <mergeCell ref="C1:G1"/>
    <mergeCell ref="C2:G2"/>
    <mergeCell ref="A5:G5"/>
    <mergeCell ref="A7:G7"/>
    <mergeCell ref="A8:G8"/>
    <mergeCell ref="A12:D12"/>
    <mergeCell ref="A13:D13"/>
    <mergeCell ref="A14:D14"/>
    <mergeCell ref="A28:D28"/>
    <mergeCell ref="A10:G10"/>
    <mergeCell ref="D32:G32"/>
    <mergeCell ref="A22:D22"/>
    <mergeCell ref="A23:D23"/>
    <mergeCell ref="A24:D24"/>
    <mergeCell ref="A25:D25"/>
    <mergeCell ref="A26:D26"/>
    <mergeCell ref="A27:D27"/>
    <mergeCell ref="A16:D16"/>
    <mergeCell ref="A17:D17"/>
    <mergeCell ref="A18:D18"/>
    <mergeCell ref="A19:D19"/>
    <mergeCell ref="A20:D20"/>
    <mergeCell ref="A21:D21"/>
    <mergeCell ref="A15:D15"/>
  </mergeCells>
  <printOptions horizontalCentered="1"/>
  <pageMargins left="0.5" right="0.5" top="0.5" bottom="0.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topLeftCell="A25" zoomScaleNormal="100" workbookViewId="0">
      <selection activeCell="A38" sqref="A38"/>
    </sheetView>
  </sheetViews>
  <sheetFormatPr defaultRowHeight="15" x14ac:dyDescent="0.25"/>
  <cols>
    <col min="1" max="4" width="17.140625" style="8" customWidth="1"/>
    <col min="5" max="5" width="7" bestFit="1" customWidth="1"/>
    <col min="6" max="7" width="6" bestFit="1" customWidth="1"/>
  </cols>
  <sheetData>
    <row r="1" spans="1:7" s="9" customFormat="1" ht="15.75" x14ac:dyDescent="0.25">
      <c r="A1" s="57" t="s">
        <v>175</v>
      </c>
      <c r="B1" s="57"/>
      <c r="C1" s="66" t="s">
        <v>177</v>
      </c>
      <c r="D1" s="66"/>
      <c r="E1" s="66"/>
      <c r="F1" s="66"/>
      <c r="G1" s="66"/>
    </row>
    <row r="2" spans="1:7" s="9" customFormat="1" ht="16.5" x14ac:dyDescent="0.25">
      <c r="A2" s="66" t="s">
        <v>176</v>
      </c>
      <c r="B2" s="66"/>
      <c r="C2" s="67" t="s">
        <v>178</v>
      </c>
      <c r="D2" s="67"/>
      <c r="E2" s="67"/>
      <c r="F2" s="67"/>
      <c r="G2" s="67"/>
    </row>
    <row r="3" spans="1:7" s="11" customFormat="1" x14ac:dyDescent="0.25"/>
    <row r="4" spans="1:7" s="11" customFormat="1" x14ac:dyDescent="0.25">
      <c r="D4" s="27" t="s">
        <v>216</v>
      </c>
    </row>
    <row r="5" spans="1:7" s="11" customFormat="1" ht="16.5" x14ac:dyDescent="0.25">
      <c r="A5" s="67"/>
      <c r="B5" s="67"/>
      <c r="C5" s="67"/>
      <c r="D5" s="67"/>
      <c r="E5" s="67"/>
      <c r="F5" s="67"/>
      <c r="G5" s="67"/>
    </row>
    <row r="6" spans="1:7" s="11" customFormat="1" ht="16.5" x14ac:dyDescent="0.25">
      <c r="A6" s="67" t="s">
        <v>179</v>
      </c>
      <c r="B6" s="67"/>
      <c r="C6" s="67"/>
      <c r="D6" s="67"/>
      <c r="E6" s="67"/>
      <c r="F6" s="67"/>
      <c r="G6" s="67"/>
    </row>
    <row r="7" spans="1:7" s="11" customFormat="1" ht="16.5" x14ac:dyDescent="0.25">
      <c r="A7" s="67" t="s">
        <v>288</v>
      </c>
      <c r="B7" s="67"/>
      <c r="C7" s="67"/>
      <c r="D7" s="67"/>
      <c r="E7" s="67"/>
      <c r="F7" s="67"/>
      <c r="G7" s="67"/>
    </row>
    <row r="8" spans="1:7" s="11" customFormat="1" ht="16.5" x14ac:dyDescent="0.25">
      <c r="A8" s="67" t="s">
        <v>182</v>
      </c>
      <c r="B8" s="67"/>
      <c r="C8" s="67"/>
      <c r="D8" s="67"/>
      <c r="E8" s="67"/>
      <c r="F8" s="67"/>
      <c r="G8" s="67"/>
    </row>
    <row r="9" spans="1:7" s="11" customFormat="1" x14ac:dyDescent="0.25">
      <c r="A9" s="12"/>
      <c r="B9" s="12"/>
      <c r="C9" s="12"/>
      <c r="D9" s="12"/>
      <c r="E9" s="12"/>
      <c r="F9" s="12"/>
      <c r="G9" s="12"/>
    </row>
    <row r="10" spans="1:7" s="11" customFormat="1" ht="15.75" x14ac:dyDescent="0.25">
      <c r="A10" s="66" t="s">
        <v>183</v>
      </c>
      <c r="B10" s="66"/>
      <c r="C10" s="66"/>
      <c r="D10" s="66"/>
      <c r="E10" s="66"/>
      <c r="F10" s="66"/>
      <c r="G10" s="66"/>
    </row>
    <row r="11" spans="1:7" s="11" customFormat="1" x14ac:dyDescent="0.25"/>
    <row r="12" spans="1:7" ht="31.5" x14ac:dyDescent="0.25">
      <c r="A12" s="68" t="s">
        <v>0</v>
      </c>
      <c r="B12" s="69"/>
      <c r="C12" s="69"/>
      <c r="D12" s="70"/>
      <c r="E12" s="2" t="s">
        <v>172</v>
      </c>
      <c r="F12" s="2" t="s">
        <v>173</v>
      </c>
      <c r="G12" s="2" t="s">
        <v>174</v>
      </c>
    </row>
    <row r="13" spans="1:7" ht="15.75" x14ac:dyDescent="0.25">
      <c r="A13" s="59" t="s">
        <v>1</v>
      </c>
      <c r="B13" s="60"/>
      <c r="C13" s="60"/>
      <c r="D13" s="61"/>
      <c r="E13" s="2">
        <f>SUM(E21,E20,E19,E14)</f>
        <v>50</v>
      </c>
      <c r="F13" s="2">
        <f t="shared" ref="F13:G13" si="0">SUM(F21,F20,F19,F14)</f>
        <v>0</v>
      </c>
      <c r="G13" s="2">
        <f t="shared" si="0"/>
        <v>0</v>
      </c>
    </row>
    <row r="14" spans="1:7" ht="15.75" x14ac:dyDescent="0.25">
      <c r="A14" s="62" t="s">
        <v>2</v>
      </c>
      <c r="B14" s="63"/>
      <c r="C14" s="63"/>
      <c r="D14" s="64"/>
      <c r="E14" s="55">
        <f t="shared" ref="E14:G14" si="1">SUM(E15:E18)</f>
        <v>25</v>
      </c>
      <c r="F14" s="55">
        <f t="shared" si="1"/>
        <v>0</v>
      </c>
      <c r="G14" s="55">
        <f t="shared" si="1"/>
        <v>0</v>
      </c>
    </row>
    <row r="15" spans="1:7" ht="15.75" x14ac:dyDescent="0.25">
      <c r="A15" s="74" t="s">
        <v>275</v>
      </c>
      <c r="B15" s="63"/>
      <c r="C15" s="63"/>
      <c r="D15" s="64"/>
      <c r="E15" s="4">
        <v>3</v>
      </c>
      <c r="F15" s="4"/>
      <c r="G15" s="4"/>
    </row>
    <row r="16" spans="1:7" ht="15.75" x14ac:dyDescent="0.25">
      <c r="A16" s="75" t="s">
        <v>276</v>
      </c>
      <c r="B16" s="76"/>
      <c r="C16" s="76"/>
      <c r="D16" s="77"/>
      <c r="E16" s="4">
        <v>1</v>
      </c>
      <c r="F16" s="4"/>
      <c r="G16" s="4"/>
    </row>
    <row r="17" spans="1:7" ht="15.75" x14ac:dyDescent="0.25">
      <c r="A17" s="75" t="s">
        <v>277</v>
      </c>
      <c r="B17" s="76"/>
      <c r="C17" s="76"/>
      <c r="D17" s="77"/>
      <c r="E17" s="4">
        <v>1</v>
      </c>
      <c r="F17" s="4"/>
      <c r="G17" s="4"/>
    </row>
    <row r="18" spans="1:7" ht="31.5" customHeight="1" x14ac:dyDescent="0.25">
      <c r="A18" s="74" t="s">
        <v>278</v>
      </c>
      <c r="B18" s="63"/>
      <c r="C18" s="63"/>
      <c r="D18" s="64"/>
      <c r="E18" s="4">
        <v>20</v>
      </c>
      <c r="F18" s="4"/>
      <c r="G18" s="4"/>
    </row>
    <row r="19" spans="1:7" ht="31.5" customHeight="1" x14ac:dyDescent="0.25">
      <c r="A19" s="62" t="s">
        <v>3</v>
      </c>
      <c r="B19" s="63"/>
      <c r="C19" s="63"/>
      <c r="D19" s="64"/>
      <c r="E19" s="55">
        <v>2</v>
      </c>
      <c r="F19" s="55"/>
      <c r="G19" s="55"/>
    </row>
    <row r="20" spans="1:7" ht="15.75" x14ac:dyDescent="0.25">
      <c r="A20" s="62" t="s">
        <v>279</v>
      </c>
      <c r="B20" s="63"/>
      <c r="C20" s="63"/>
      <c r="D20" s="64"/>
      <c r="E20" s="55">
        <v>20</v>
      </c>
      <c r="F20" s="55"/>
      <c r="G20" s="55"/>
    </row>
    <row r="21" spans="1:7" ht="15.75" x14ac:dyDescent="0.25">
      <c r="A21" s="62" t="s">
        <v>4</v>
      </c>
      <c r="B21" s="63"/>
      <c r="C21" s="63"/>
      <c r="D21" s="64"/>
      <c r="E21" s="55">
        <v>3</v>
      </c>
      <c r="F21" s="55"/>
      <c r="G21" s="55"/>
    </row>
    <row r="22" spans="1:7" ht="15.75" x14ac:dyDescent="0.25">
      <c r="A22" s="59" t="s">
        <v>5</v>
      </c>
      <c r="B22" s="60"/>
      <c r="C22" s="60"/>
      <c r="D22" s="61"/>
      <c r="E22" s="2">
        <f>SUM(E32,E31,E27,E23)</f>
        <v>45</v>
      </c>
      <c r="F22" s="2">
        <f t="shared" ref="F22:G22" si="2">SUM(F32,F31,F27,F23)</f>
        <v>0</v>
      </c>
      <c r="G22" s="2">
        <f t="shared" si="2"/>
        <v>0</v>
      </c>
    </row>
    <row r="23" spans="1:7" ht="15.75" x14ac:dyDescent="0.25">
      <c r="A23" s="62" t="s">
        <v>280</v>
      </c>
      <c r="B23" s="63"/>
      <c r="C23" s="63"/>
      <c r="D23" s="64"/>
      <c r="E23" s="55">
        <f>SUM(E24:E26)</f>
        <v>20</v>
      </c>
      <c r="F23" s="55">
        <f t="shared" ref="F23:G23" si="3">SUM(F24:F26)</f>
        <v>0</v>
      </c>
      <c r="G23" s="55">
        <f t="shared" si="3"/>
        <v>0</v>
      </c>
    </row>
    <row r="24" spans="1:7" ht="15.75" x14ac:dyDescent="0.25">
      <c r="A24" s="71" t="s">
        <v>6</v>
      </c>
      <c r="B24" s="72"/>
      <c r="C24" s="72"/>
      <c r="D24" s="73"/>
      <c r="E24" s="4">
        <v>2</v>
      </c>
      <c r="F24" s="4"/>
      <c r="G24" s="4"/>
    </row>
    <row r="25" spans="1:7" ht="15.75" x14ac:dyDescent="0.25">
      <c r="A25" s="71" t="s">
        <v>7</v>
      </c>
      <c r="B25" s="72"/>
      <c r="C25" s="72"/>
      <c r="D25" s="73"/>
      <c r="E25" s="4">
        <v>2</v>
      </c>
      <c r="F25" s="4"/>
      <c r="G25" s="4"/>
    </row>
    <row r="26" spans="1:7" ht="15.75" x14ac:dyDescent="0.25">
      <c r="A26" s="71" t="s">
        <v>281</v>
      </c>
      <c r="B26" s="72"/>
      <c r="C26" s="72"/>
      <c r="D26" s="73"/>
      <c r="E26" s="4">
        <v>16</v>
      </c>
      <c r="F26" s="4"/>
      <c r="G26" s="4"/>
    </row>
    <row r="27" spans="1:7" ht="15.75" x14ac:dyDescent="0.25">
      <c r="A27" s="62" t="s">
        <v>282</v>
      </c>
      <c r="B27" s="63"/>
      <c r="C27" s="63"/>
      <c r="D27" s="64"/>
      <c r="E27" s="55">
        <f>SUM(E28:E30)</f>
        <v>10</v>
      </c>
      <c r="F27" s="55">
        <f t="shared" ref="F27:G27" si="4">SUM(F28:F30)</f>
        <v>0</v>
      </c>
      <c r="G27" s="55">
        <f t="shared" si="4"/>
        <v>0</v>
      </c>
    </row>
    <row r="28" spans="1:7" ht="15.75" customHeight="1" x14ac:dyDescent="0.25">
      <c r="A28" s="71" t="s">
        <v>6</v>
      </c>
      <c r="B28" s="72"/>
      <c r="C28" s="72"/>
      <c r="D28" s="73"/>
      <c r="E28" s="4">
        <v>1</v>
      </c>
      <c r="F28" s="4"/>
      <c r="G28" s="4"/>
    </row>
    <row r="29" spans="1:7" ht="15.75" customHeight="1" x14ac:dyDescent="0.25">
      <c r="A29" s="71" t="s">
        <v>7</v>
      </c>
      <c r="B29" s="72"/>
      <c r="C29" s="72"/>
      <c r="D29" s="73"/>
      <c r="E29" s="4">
        <v>1</v>
      </c>
      <c r="F29" s="4"/>
      <c r="G29" s="4"/>
    </row>
    <row r="30" spans="1:7" ht="15.75" customHeight="1" x14ac:dyDescent="0.25">
      <c r="A30" s="71" t="s">
        <v>281</v>
      </c>
      <c r="B30" s="72"/>
      <c r="C30" s="72"/>
      <c r="D30" s="73"/>
      <c r="E30" s="4">
        <v>8</v>
      </c>
      <c r="F30" s="4"/>
      <c r="G30" s="4"/>
    </row>
    <row r="31" spans="1:7" ht="15.75" x14ac:dyDescent="0.25">
      <c r="A31" s="62" t="s">
        <v>283</v>
      </c>
      <c r="B31" s="63"/>
      <c r="C31" s="63"/>
      <c r="D31" s="64"/>
      <c r="E31" s="55">
        <v>10</v>
      </c>
      <c r="F31" s="55"/>
      <c r="G31" s="55"/>
    </row>
    <row r="32" spans="1:7" ht="15.75" x14ac:dyDescent="0.25">
      <c r="A32" s="62" t="s">
        <v>284</v>
      </c>
      <c r="B32" s="63"/>
      <c r="C32" s="63"/>
      <c r="D32" s="64"/>
      <c r="E32" s="55">
        <v>5</v>
      </c>
      <c r="F32" s="55"/>
      <c r="G32" s="55"/>
    </row>
    <row r="33" spans="1:7" ht="31.5" customHeight="1" x14ac:dyDescent="0.25">
      <c r="A33" s="59" t="s">
        <v>285</v>
      </c>
      <c r="B33" s="60"/>
      <c r="C33" s="60"/>
      <c r="D33" s="61"/>
      <c r="E33" s="2">
        <f>SUM(E34:E35)</f>
        <v>5</v>
      </c>
      <c r="F33" s="2">
        <f t="shared" ref="F33:G33" si="5">SUM(F34:F35)</f>
        <v>0</v>
      </c>
      <c r="G33" s="2">
        <f t="shared" si="5"/>
        <v>0</v>
      </c>
    </row>
    <row r="34" spans="1:7" ht="15.75" x14ac:dyDescent="0.25">
      <c r="A34" s="62" t="s">
        <v>286</v>
      </c>
      <c r="B34" s="63"/>
      <c r="C34" s="63"/>
      <c r="D34" s="64"/>
      <c r="E34" s="56">
        <v>1</v>
      </c>
      <c r="F34" s="56"/>
      <c r="G34" s="56"/>
    </row>
    <row r="35" spans="1:7" ht="15.75" x14ac:dyDescent="0.25">
      <c r="A35" s="62" t="s">
        <v>287</v>
      </c>
      <c r="B35" s="63"/>
      <c r="C35" s="63"/>
      <c r="D35" s="64"/>
      <c r="E35" s="56">
        <v>4</v>
      </c>
      <c r="F35" s="56"/>
      <c r="G35" s="56"/>
    </row>
    <row r="36" spans="1:7" ht="15.75" x14ac:dyDescent="0.25">
      <c r="B36" s="41"/>
      <c r="C36" s="42"/>
      <c r="D36" s="40" t="s">
        <v>36</v>
      </c>
      <c r="E36" s="2">
        <f>SUM(E13,E22,E33)</f>
        <v>100</v>
      </c>
      <c r="F36" s="2">
        <f t="shared" ref="F36:G36" si="6">SUM(F13,F22,F33)</f>
        <v>0</v>
      </c>
      <c r="G36" s="2">
        <f t="shared" si="6"/>
        <v>0</v>
      </c>
    </row>
    <row r="37" spans="1:7" ht="15.75" x14ac:dyDescent="0.25">
      <c r="B37" s="28"/>
      <c r="C37" s="43"/>
      <c r="D37" s="40" t="s">
        <v>37</v>
      </c>
      <c r="E37" s="2"/>
      <c r="F37" s="55" t="str">
        <f>IF(F35="","",IF(AND(F36&gt;=95,MIN(F$14,F$19:F$21,F$23,F$27,F$31,F$32,F$34,F$35)&gt;0),"XS",IF(F36&gt;=90,"TT",IF(F36&gt;=80,"KHÁ",IF(F36&gt;=70,"TB","YẾU")))))</f>
        <v/>
      </c>
      <c r="G37" s="5"/>
    </row>
    <row r="38" spans="1:7" x14ac:dyDescent="0.25">
      <c r="A38" s="15" t="s">
        <v>302</v>
      </c>
      <c r="B38"/>
      <c r="C38"/>
      <c r="D38"/>
    </row>
    <row r="39" spans="1:7" s="11" customFormat="1" x14ac:dyDescent="0.25">
      <c r="D39" s="58" t="s">
        <v>184</v>
      </c>
      <c r="E39" s="58"/>
      <c r="F39" s="58"/>
      <c r="G39" s="58"/>
    </row>
    <row r="40" spans="1:7" s="11" customFormat="1" x14ac:dyDescent="0.25">
      <c r="A40" s="19" t="s">
        <v>196</v>
      </c>
      <c r="D40" s="20"/>
      <c r="E40" s="20"/>
      <c r="F40" s="20"/>
      <c r="G40" s="20"/>
    </row>
    <row r="41" spans="1:7" s="11" customFormat="1" x14ac:dyDescent="0.25">
      <c r="A41" s="18" t="s">
        <v>191</v>
      </c>
      <c r="B41" s="14" t="s">
        <v>185</v>
      </c>
    </row>
    <row r="42" spans="1:7" s="11" customFormat="1" x14ac:dyDescent="0.25">
      <c r="A42" s="18" t="s">
        <v>192</v>
      </c>
      <c r="B42" s="14" t="s">
        <v>186</v>
      </c>
    </row>
    <row r="43" spans="1:7" s="11" customFormat="1" x14ac:dyDescent="0.25">
      <c r="A43" s="18" t="s">
        <v>193</v>
      </c>
      <c r="B43" s="14" t="s">
        <v>187</v>
      </c>
    </row>
    <row r="44" spans="1:7" s="11" customFormat="1" x14ac:dyDescent="0.25">
      <c r="A44" s="18" t="s">
        <v>194</v>
      </c>
      <c r="B44" s="14" t="s">
        <v>188</v>
      </c>
    </row>
    <row r="45" spans="1:7" s="11" customFormat="1" x14ac:dyDescent="0.25">
      <c r="A45" s="18" t="s">
        <v>195</v>
      </c>
      <c r="B45" s="14" t="s">
        <v>189</v>
      </c>
    </row>
    <row r="46" spans="1:7" s="11" customFormat="1" x14ac:dyDescent="0.25">
      <c r="A46" s="15" t="s">
        <v>273</v>
      </c>
    </row>
  </sheetData>
  <mergeCells count="34">
    <mergeCell ref="A17:D17"/>
    <mergeCell ref="A12:D12"/>
    <mergeCell ref="A13:D13"/>
    <mergeCell ref="A14:D14"/>
    <mergeCell ref="A15:D15"/>
    <mergeCell ref="A16:D16"/>
    <mergeCell ref="A29:D29"/>
    <mergeCell ref="A18:D18"/>
    <mergeCell ref="A19:D19"/>
    <mergeCell ref="A20:D20"/>
    <mergeCell ref="A21:D21"/>
    <mergeCell ref="A22:D22"/>
    <mergeCell ref="A23:D23"/>
    <mergeCell ref="A24:D24"/>
    <mergeCell ref="A25:D25"/>
    <mergeCell ref="A26:D26"/>
    <mergeCell ref="A27:D27"/>
    <mergeCell ref="A28:D28"/>
    <mergeCell ref="D39:G39"/>
    <mergeCell ref="A1:B1"/>
    <mergeCell ref="C1:G1"/>
    <mergeCell ref="A2:B2"/>
    <mergeCell ref="C2:G2"/>
    <mergeCell ref="A5:G5"/>
    <mergeCell ref="A6:G6"/>
    <mergeCell ref="A7:G7"/>
    <mergeCell ref="A8:G8"/>
    <mergeCell ref="A10:G10"/>
    <mergeCell ref="A30:D30"/>
    <mergeCell ref="A31:D31"/>
    <mergeCell ref="A32:D32"/>
    <mergeCell ref="A33:D33"/>
    <mergeCell ref="A34:D34"/>
    <mergeCell ref="A35:D35"/>
  </mergeCells>
  <printOptions horizontalCentered="1"/>
  <pageMargins left="0.5" right="0.5" top="0.5" bottom="0.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topLeftCell="A17" workbookViewId="0">
      <selection activeCell="A30" sqref="A30"/>
    </sheetView>
  </sheetViews>
  <sheetFormatPr defaultRowHeight="15" x14ac:dyDescent="0.25"/>
  <cols>
    <col min="1" max="4" width="17.140625" style="46" customWidth="1"/>
    <col min="5" max="7" width="7.140625" style="46" customWidth="1"/>
    <col min="8" max="16384" width="9.140625" style="46"/>
  </cols>
  <sheetData>
    <row r="1" spans="1:7" s="9" customFormat="1" ht="15.75" x14ac:dyDescent="0.25">
      <c r="A1" s="57" t="s">
        <v>175</v>
      </c>
      <c r="B1" s="57"/>
      <c r="C1" s="66" t="s">
        <v>177</v>
      </c>
      <c r="D1" s="66"/>
      <c r="E1" s="66"/>
      <c r="F1" s="66"/>
      <c r="G1" s="66"/>
    </row>
    <row r="2" spans="1:7" s="9" customFormat="1" ht="16.5" x14ac:dyDescent="0.25">
      <c r="A2" s="66" t="s">
        <v>176</v>
      </c>
      <c r="B2" s="66"/>
      <c r="C2" s="67" t="s">
        <v>178</v>
      </c>
      <c r="D2" s="67"/>
      <c r="E2" s="67"/>
      <c r="F2" s="67"/>
      <c r="G2" s="67"/>
    </row>
    <row r="3" spans="1:7" s="11" customFormat="1" x14ac:dyDescent="0.25"/>
    <row r="4" spans="1:7" s="11" customFormat="1" x14ac:dyDescent="0.25">
      <c r="D4" s="27" t="s">
        <v>216</v>
      </c>
    </row>
    <row r="5" spans="1:7" s="11" customFormat="1" ht="16.5" x14ac:dyDescent="0.25">
      <c r="A5" s="67"/>
      <c r="B5" s="67"/>
      <c r="C5" s="67"/>
      <c r="D5" s="67"/>
      <c r="E5" s="67"/>
      <c r="F5" s="67"/>
      <c r="G5" s="67"/>
    </row>
    <row r="6" spans="1:7" s="11" customFormat="1" ht="16.5" x14ac:dyDescent="0.25">
      <c r="A6" s="67" t="s">
        <v>179</v>
      </c>
      <c r="B6" s="67"/>
      <c r="C6" s="67"/>
      <c r="D6" s="67"/>
      <c r="E6" s="67"/>
      <c r="F6" s="67"/>
      <c r="G6" s="67"/>
    </row>
    <row r="7" spans="1:7" s="11" customFormat="1" ht="16.5" x14ac:dyDescent="0.25">
      <c r="A7" s="67" t="s">
        <v>274</v>
      </c>
      <c r="B7" s="67"/>
      <c r="C7" s="67"/>
      <c r="D7" s="67"/>
      <c r="E7" s="67"/>
      <c r="F7" s="67"/>
      <c r="G7" s="67"/>
    </row>
    <row r="8" spans="1:7" s="11" customFormat="1" ht="16.5" x14ac:dyDescent="0.25">
      <c r="A8" s="67" t="s">
        <v>182</v>
      </c>
      <c r="B8" s="67"/>
      <c r="C8" s="67"/>
      <c r="D8" s="67"/>
      <c r="E8" s="67"/>
      <c r="F8" s="67"/>
      <c r="G8" s="67"/>
    </row>
    <row r="9" spans="1:7" s="11" customFormat="1" x14ac:dyDescent="0.25">
      <c r="A9" s="12"/>
      <c r="B9" s="12"/>
      <c r="C9" s="12"/>
      <c r="D9" s="12"/>
      <c r="E9" s="12"/>
      <c r="F9" s="12"/>
      <c r="G9" s="12"/>
    </row>
    <row r="10" spans="1:7" s="11" customFormat="1" ht="15.75" x14ac:dyDescent="0.25">
      <c r="A10" s="66" t="s">
        <v>183</v>
      </c>
      <c r="B10" s="66"/>
      <c r="C10" s="66"/>
      <c r="D10" s="66"/>
      <c r="E10" s="66"/>
      <c r="F10" s="66"/>
      <c r="G10" s="66"/>
    </row>
    <row r="11" spans="1:7" s="11" customFormat="1" x14ac:dyDescent="0.25"/>
    <row r="12" spans="1:7" ht="31.5" x14ac:dyDescent="0.25">
      <c r="A12" s="68" t="s">
        <v>0</v>
      </c>
      <c r="B12" s="69"/>
      <c r="C12" s="69"/>
      <c r="D12" s="70"/>
      <c r="E12" s="2" t="s">
        <v>172</v>
      </c>
      <c r="F12" s="2" t="s">
        <v>173</v>
      </c>
      <c r="G12" s="2" t="s">
        <v>174</v>
      </c>
    </row>
    <row r="13" spans="1:7" s="48" customFormat="1" ht="15.75" x14ac:dyDescent="0.25">
      <c r="A13" s="83" t="s">
        <v>28</v>
      </c>
      <c r="B13" s="83"/>
      <c r="C13" s="83"/>
      <c r="D13" s="83"/>
      <c r="E13" s="2">
        <f>SUM(E14:E16)</f>
        <v>50</v>
      </c>
      <c r="F13" s="2">
        <f t="shared" ref="F13:G13" si="0">SUM(F14:F16)</f>
        <v>0</v>
      </c>
      <c r="G13" s="2">
        <f t="shared" si="0"/>
        <v>0</v>
      </c>
    </row>
    <row r="14" spans="1:7" ht="31.5" customHeight="1" x14ac:dyDescent="0.25">
      <c r="A14" s="79" t="s">
        <v>263</v>
      </c>
      <c r="B14" s="79"/>
      <c r="C14" s="79"/>
      <c r="D14" s="79"/>
      <c r="E14" s="4">
        <v>25</v>
      </c>
      <c r="F14" s="4"/>
      <c r="G14" s="4"/>
    </row>
    <row r="15" spans="1:7" ht="15.75" x14ac:dyDescent="0.25">
      <c r="A15" s="79" t="s">
        <v>265</v>
      </c>
      <c r="B15" s="79"/>
      <c r="C15" s="79"/>
      <c r="D15" s="79"/>
      <c r="E15" s="4">
        <v>5</v>
      </c>
      <c r="F15" s="4"/>
      <c r="G15" s="4"/>
    </row>
    <row r="16" spans="1:7" ht="32.25" customHeight="1" x14ac:dyDescent="0.25">
      <c r="A16" s="79" t="s">
        <v>266</v>
      </c>
      <c r="B16" s="79"/>
      <c r="C16" s="79"/>
      <c r="D16" s="79"/>
      <c r="E16" s="4">
        <v>20</v>
      </c>
      <c r="F16" s="4"/>
      <c r="G16" s="4"/>
    </row>
    <row r="17" spans="1:7" s="48" customFormat="1" ht="15.75" x14ac:dyDescent="0.25">
      <c r="A17" s="83" t="s">
        <v>29</v>
      </c>
      <c r="B17" s="83"/>
      <c r="C17" s="83"/>
      <c r="D17" s="83"/>
      <c r="E17" s="2">
        <f>SUM(E22,E18)</f>
        <v>50</v>
      </c>
      <c r="F17" s="2">
        <f t="shared" ref="F17:G17" si="1">SUM(F22,F18)</f>
        <v>0</v>
      </c>
      <c r="G17" s="2">
        <f t="shared" si="1"/>
        <v>0</v>
      </c>
    </row>
    <row r="18" spans="1:7" s="48" customFormat="1" ht="31.5" customHeight="1" x14ac:dyDescent="0.25">
      <c r="A18" s="83" t="s">
        <v>30</v>
      </c>
      <c r="B18" s="83"/>
      <c r="C18" s="83"/>
      <c r="D18" s="83"/>
      <c r="E18" s="2">
        <f>SUM(E19:E21)</f>
        <v>30</v>
      </c>
      <c r="F18" s="2">
        <f t="shared" ref="F18:G18" si="2">SUM(F19:F21)</f>
        <v>0</v>
      </c>
      <c r="G18" s="2">
        <f t="shared" si="2"/>
        <v>0</v>
      </c>
    </row>
    <row r="19" spans="1:7" ht="31.5" customHeight="1" x14ac:dyDescent="0.25">
      <c r="A19" s="78" t="s">
        <v>31</v>
      </c>
      <c r="B19" s="79"/>
      <c r="C19" s="79"/>
      <c r="D19" s="79"/>
      <c r="E19" s="4">
        <v>10</v>
      </c>
      <c r="F19" s="4"/>
      <c r="G19" s="4"/>
    </row>
    <row r="20" spans="1:7" ht="31.5" customHeight="1" x14ac:dyDescent="0.25">
      <c r="A20" s="78" t="s">
        <v>32</v>
      </c>
      <c r="B20" s="79"/>
      <c r="C20" s="79"/>
      <c r="D20" s="79"/>
      <c r="E20" s="4">
        <v>10</v>
      </c>
      <c r="F20" s="4"/>
      <c r="G20" s="4"/>
    </row>
    <row r="21" spans="1:7" ht="47.25" customHeight="1" x14ac:dyDescent="0.25">
      <c r="A21" s="78" t="s">
        <v>33</v>
      </c>
      <c r="B21" s="79"/>
      <c r="C21" s="79"/>
      <c r="D21" s="79"/>
      <c r="E21" s="4">
        <v>10</v>
      </c>
      <c r="F21" s="4"/>
      <c r="G21" s="4"/>
    </row>
    <row r="22" spans="1:7" s="48" customFormat="1" ht="15.75" x14ac:dyDescent="0.25">
      <c r="A22" s="83" t="s">
        <v>264</v>
      </c>
      <c r="B22" s="83"/>
      <c r="C22" s="83"/>
      <c r="D22" s="83"/>
      <c r="E22" s="2">
        <f>SUM(E23,E27)</f>
        <v>20</v>
      </c>
      <c r="F22" s="2">
        <f t="shared" ref="F22:G22" si="3">SUM(F23,F27)</f>
        <v>0</v>
      </c>
      <c r="G22" s="2">
        <f t="shared" si="3"/>
        <v>0</v>
      </c>
    </row>
    <row r="23" spans="1:7" ht="15.75" x14ac:dyDescent="0.25">
      <c r="A23" s="78" t="s">
        <v>34</v>
      </c>
      <c r="B23" s="79"/>
      <c r="C23" s="79"/>
      <c r="D23" s="79"/>
      <c r="E23" s="4">
        <f>E24</f>
        <v>10</v>
      </c>
      <c r="F23" s="4">
        <f t="shared" ref="F23:G23" si="4">F24</f>
        <v>0</v>
      </c>
      <c r="G23" s="4">
        <f t="shared" si="4"/>
        <v>0</v>
      </c>
    </row>
    <row r="24" spans="1:7" ht="15.75" x14ac:dyDescent="0.25">
      <c r="A24" s="84" t="s">
        <v>272</v>
      </c>
      <c r="B24" s="85"/>
      <c r="C24" s="85"/>
      <c r="D24" s="85"/>
      <c r="E24" s="80">
        <v>10</v>
      </c>
      <c r="F24" s="80"/>
      <c r="G24" s="80"/>
    </row>
    <row r="25" spans="1:7" ht="15.75" x14ac:dyDescent="0.25">
      <c r="A25" s="84" t="s">
        <v>267</v>
      </c>
      <c r="B25" s="85"/>
      <c r="C25" s="85"/>
      <c r="D25" s="85"/>
      <c r="E25" s="81"/>
      <c r="F25" s="81"/>
      <c r="G25" s="81"/>
    </row>
    <row r="26" spans="1:7" ht="15.75" x14ac:dyDescent="0.25">
      <c r="A26" s="84" t="s">
        <v>268</v>
      </c>
      <c r="B26" s="85"/>
      <c r="C26" s="85"/>
      <c r="D26" s="85"/>
      <c r="E26" s="82"/>
      <c r="F26" s="82"/>
      <c r="G26" s="82"/>
    </row>
    <row r="27" spans="1:7" ht="15.75" x14ac:dyDescent="0.25">
      <c r="A27" s="78" t="s">
        <v>35</v>
      </c>
      <c r="B27" s="79"/>
      <c r="C27" s="79"/>
      <c r="D27" s="79"/>
      <c r="E27" s="4">
        <v>10</v>
      </c>
      <c r="F27" s="4"/>
      <c r="G27" s="4"/>
    </row>
    <row r="28" spans="1:7" ht="15.75" x14ac:dyDescent="0.25">
      <c r="B28" s="47"/>
      <c r="C28" s="47"/>
      <c r="D28" s="7" t="s">
        <v>36</v>
      </c>
      <c r="E28" s="2">
        <f>SUM(E13,E17)</f>
        <v>100</v>
      </c>
      <c r="F28" s="2">
        <f t="shared" ref="F28:G28" si="5">SUM(F13,F17)</f>
        <v>0</v>
      </c>
      <c r="G28" s="2">
        <f t="shared" si="5"/>
        <v>0</v>
      </c>
    </row>
    <row r="29" spans="1:7" ht="15.75" x14ac:dyDescent="0.25">
      <c r="B29" s="47"/>
      <c r="C29" s="47"/>
      <c r="D29" s="7" t="s">
        <v>37</v>
      </c>
      <c r="E29" s="4"/>
      <c r="F29" s="55" t="str">
        <f>IF(F27="","",IF(AND(F28&gt;=95,MIN(F$13:F$27)&gt;0),"XS",IF(F28&gt;=90,"TT",IF(F28&gt;=80,"KHÁ",IF(F28&gt;=70,"TB","YẾU")))))</f>
        <v/>
      </c>
      <c r="G29" s="4"/>
    </row>
    <row r="30" spans="1:7" customFormat="1" x14ac:dyDescent="0.25">
      <c r="A30" s="15" t="s">
        <v>302</v>
      </c>
    </row>
    <row r="31" spans="1:7" s="11" customFormat="1" x14ac:dyDescent="0.25">
      <c r="D31" s="58" t="s">
        <v>184</v>
      </c>
      <c r="E31" s="58"/>
      <c r="F31" s="58"/>
      <c r="G31" s="58"/>
    </row>
    <row r="32" spans="1:7" s="11" customFormat="1" x14ac:dyDescent="0.25">
      <c r="A32" s="19" t="s">
        <v>196</v>
      </c>
      <c r="D32" s="20"/>
      <c r="E32" s="20"/>
      <c r="F32" s="20"/>
      <c r="G32" s="20"/>
    </row>
    <row r="33" spans="1:2" s="11" customFormat="1" x14ac:dyDescent="0.25">
      <c r="A33" s="18" t="s">
        <v>191</v>
      </c>
      <c r="B33" s="14" t="s">
        <v>185</v>
      </c>
    </row>
    <row r="34" spans="1:2" s="11" customFormat="1" x14ac:dyDescent="0.25">
      <c r="A34" s="18" t="s">
        <v>192</v>
      </c>
      <c r="B34" s="14" t="s">
        <v>186</v>
      </c>
    </row>
    <row r="35" spans="1:2" s="11" customFormat="1" x14ac:dyDescent="0.25">
      <c r="A35" s="18" t="s">
        <v>193</v>
      </c>
      <c r="B35" s="14" t="s">
        <v>187</v>
      </c>
    </row>
    <row r="36" spans="1:2" s="11" customFormat="1" x14ac:dyDescent="0.25">
      <c r="A36" s="18" t="s">
        <v>194</v>
      </c>
      <c r="B36" s="14" t="s">
        <v>188</v>
      </c>
    </row>
    <row r="37" spans="1:2" s="11" customFormat="1" x14ac:dyDescent="0.25">
      <c r="A37" s="18" t="s">
        <v>195</v>
      </c>
      <c r="B37" s="14" t="s">
        <v>189</v>
      </c>
    </row>
    <row r="38" spans="1:2" s="11" customFormat="1" x14ac:dyDescent="0.25">
      <c r="A38" s="15" t="s">
        <v>273</v>
      </c>
    </row>
  </sheetData>
  <mergeCells count="29">
    <mergeCell ref="A23:D23"/>
    <mergeCell ref="A24:D24"/>
    <mergeCell ref="A25:D25"/>
    <mergeCell ref="A26:D26"/>
    <mergeCell ref="A18:D18"/>
    <mergeCell ref="A19:D19"/>
    <mergeCell ref="A20:D20"/>
    <mergeCell ref="A21:D21"/>
    <mergeCell ref="A22:D22"/>
    <mergeCell ref="A12:D12"/>
    <mergeCell ref="A13:D13"/>
    <mergeCell ref="A14:D14"/>
    <mergeCell ref="A16:D16"/>
    <mergeCell ref="A17:D17"/>
    <mergeCell ref="A15:D15"/>
    <mergeCell ref="A27:D27"/>
    <mergeCell ref="E24:E26"/>
    <mergeCell ref="F24:F26"/>
    <mergeCell ref="G24:G26"/>
    <mergeCell ref="D31:G31"/>
    <mergeCell ref="A6:G6"/>
    <mergeCell ref="A7:G7"/>
    <mergeCell ref="A8:G8"/>
    <mergeCell ref="A10:G10"/>
    <mergeCell ref="A1:B1"/>
    <mergeCell ref="C1:G1"/>
    <mergeCell ref="A2:B2"/>
    <mergeCell ref="C2:G2"/>
    <mergeCell ref="A5:G5"/>
  </mergeCells>
  <printOptions horizontalCentered="1"/>
  <pageMargins left="0.5" right="0.5" top="0.5" bottom="0.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topLeftCell="A23" workbookViewId="0">
      <selection activeCell="A33" sqref="A33"/>
    </sheetView>
  </sheetViews>
  <sheetFormatPr defaultRowHeight="15" x14ac:dyDescent="0.25"/>
  <cols>
    <col min="1" max="1" width="17" customWidth="1"/>
    <col min="2" max="2" width="17.140625" customWidth="1"/>
    <col min="3" max="3" width="17" customWidth="1"/>
    <col min="4" max="4" width="19.28515625" customWidth="1"/>
    <col min="5" max="7" width="7.140625" customWidth="1"/>
  </cols>
  <sheetData>
    <row r="1" spans="1:7" s="9" customFormat="1" ht="15.75" x14ac:dyDescent="0.25">
      <c r="A1" s="57" t="s">
        <v>175</v>
      </c>
      <c r="B1" s="57"/>
      <c r="C1" s="66" t="s">
        <v>177</v>
      </c>
      <c r="D1" s="66"/>
      <c r="E1" s="66"/>
      <c r="F1" s="66"/>
      <c r="G1" s="66"/>
    </row>
    <row r="2" spans="1:7" s="9" customFormat="1" ht="16.5" x14ac:dyDescent="0.25">
      <c r="A2" s="66" t="s">
        <v>176</v>
      </c>
      <c r="B2" s="66"/>
      <c r="C2" s="67" t="s">
        <v>178</v>
      </c>
      <c r="D2" s="67"/>
      <c r="E2" s="67"/>
      <c r="F2" s="67"/>
      <c r="G2" s="67"/>
    </row>
    <row r="3" spans="1:7" s="11" customFormat="1" x14ac:dyDescent="0.25"/>
    <row r="4" spans="1:7" s="11" customFormat="1" x14ac:dyDescent="0.25">
      <c r="D4" s="27" t="s">
        <v>216</v>
      </c>
    </row>
    <row r="5" spans="1:7" s="11" customFormat="1" ht="16.5" x14ac:dyDescent="0.25">
      <c r="A5" s="67" t="s">
        <v>179</v>
      </c>
      <c r="B5" s="67"/>
      <c r="C5" s="67"/>
      <c r="D5" s="67"/>
      <c r="E5" s="67"/>
      <c r="F5" s="67"/>
      <c r="G5" s="67"/>
    </row>
    <row r="6" spans="1:7" s="11" customFormat="1" ht="16.5" x14ac:dyDescent="0.25">
      <c r="A6" s="67" t="s">
        <v>260</v>
      </c>
      <c r="B6" s="67"/>
      <c r="C6" s="67"/>
      <c r="D6" s="67"/>
      <c r="E6" s="67"/>
      <c r="F6" s="67"/>
      <c r="G6" s="67"/>
    </row>
    <row r="7" spans="1:7" s="11" customFormat="1" ht="16.5" x14ac:dyDescent="0.25">
      <c r="A7" s="67" t="s">
        <v>261</v>
      </c>
      <c r="B7" s="67"/>
      <c r="C7" s="67"/>
      <c r="D7" s="67"/>
      <c r="E7" s="67"/>
      <c r="F7" s="67"/>
      <c r="G7" s="67"/>
    </row>
    <row r="8" spans="1:7" s="11" customFormat="1" ht="16.5" x14ac:dyDescent="0.25">
      <c r="A8" s="67" t="s">
        <v>182</v>
      </c>
      <c r="B8" s="67"/>
      <c r="C8" s="67"/>
      <c r="D8" s="67"/>
      <c r="E8" s="67"/>
      <c r="F8" s="67"/>
      <c r="G8" s="67"/>
    </row>
    <row r="9" spans="1:7" s="11" customFormat="1" x14ac:dyDescent="0.25">
      <c r="A9" s="12"/>
      <c r="B9" s="12"/>
      <c r="C9" s="12"/>
      <c r="D9" s="12"/>
      <c r="E9" s="12"/>
      <c r="F9" s="12"/>
      <c r="G9" s="12"/>
    </row>
    <row r="10" spans="1:7" s="11" customFormat="1" ht="15.75" x14ac:dyDescent="0.25">
      <c r="A10" s="66" t="s">
        <v>183</v>
      </c>
      <c r="B10" s="66"/>
      <c r="C10" s="66"/>
      <c r="D10" s="66"/>
      <c r="E10" s="66"/>
      <c r="F10" s="66"/>
      <c r="G10" s="66"/>
    </row>
    <row r="11" spans="1:7" s="11" customFormat="1" x14ac:dyDescent="0.25"/>
    <row r="12" spans="1:7" ht="31.5" x14ac:dyDescent="0.25">
      <c r="A12" s="89" t="s">
        <v>0</v>
      </c>
      <c r="B12" s="90"/>
      <c r="C12" s="90"/>
      <c r="D12" s="91"/>
      <c r="E12" s="2" t="s">
        <v>172</v>
      </c>
      <c r="F12" s="2" t="s">
        <v>173</v>
      </c>
      <c r="G12" s="2" t="s">
        <v>174</v>
      </c>
    </row>
    <row r="13" spans="1:7" ht="15.75" x14ac:dyDescent="0.25">
      <c r="A13" s="92" t="s">
        <v>242</v>
      </c>
      <c r="B13" s="93"/>
      <c r="C13" s="93"/>
      <c r="D13" s="94"/>
      <c r="E13" s="2">
        <f>SUM(E14:E15)</f>
        <v>10</v>
      </c>
      <c r="F13" s="2">
        <f>SUM(F14:F15)</f>
        <v>0</v>
      </c>
      <c r="G13" s="2">
        <f>SUM(G14:G15)</f>
        <v>0</v>
      </c>
    </row>
    <row r="14" spans="1:7" ht="15.75" x14ac:dyDescent="0.25">
      <c r="A14" s="86" t="s">
        <v>259</v>
      </c>
      <c r="B14" s="87"/>
      <c r="C14" s="87"/>
      <c r="D14" s="88"/>
      <c r="E14" s="30">
        <v>5</v>
      </c>
      <c r="F14" s="30"/>
      <c r="G14" s="30"/>
    </row>
    <row r="15" spans="1:7" ht="15.75" x14ac:dyDescent="0.25">
      <c r="A15" s="86" t="s">
        <v>258</v>
      </c>
      <c r="B15" s="87"/>
      <c r="C15" s="87"/>
      <c r="D15" s="88"/>
      <c r="E15" s="30">
        <v>5</v>
      </c>
      <c r="F15" s="30"/>
      <c r="G15" s="30"/>
    </row>
    <row r="16" spans="1:7" ht="15.75" x14ac:dyDescent="0.25">
      <c r="A16" s="92" t="s">
        <v>257</v>
      </c>
      <c r="B16" s="93"/>
      <c r="C16" s="93"/>
      <c r="D16" s="94"/>
      <c r="E16" s="2">
        <f>SUM(E17:E20)</f>
        <v>40</v>
      </c>
      <c r="F16" s="2">
        <f>SUM(F17:F20)</f>
        <v>0</v>
      </c>
      <c r="G16" s="2">
        <f>SUM(G17:G20)</f>
        <v>0</v>
      </c>
    </row>
    <row r="17" spans="1:7" ht="15.75" x14ac:dyDescent="0.25">
      <c r="A17" s="86" t="s">
        <v>243</v>
      </c>
      <c r="B17" s="87"/>
      <c r="C17" s="87"/>
      <c r="D17" s="88"/>
      <c r="E17" s="4">
        <v>5</v>
      </c>
      <c r="F17" s="4"/>
      <c r="G17" s="4"/>
    </row>
    <row r="18" spans="1:7" ht="31.5" customHeight="1" x14ac:dyDescent="0.25">
      <c r="A18" s="62" t="s">
        <v>244</v>
      </c>
      <c r="B18" s="63"/>
      <c r="C18" s="63"/>
      <c r="D18" s="64"/>
      <c r="E18" s="4">
        <v>20</v>
      </c>
      <c r="F18" s="4"/>
      <c r="G18" s="4"/>
    </row>
    <row r="19" spans="1:7" ht="15.75" x14ac:dyDescent="0.25">
      <c r="A19" s="86" t="s">
        <v>245</v>
      </c>
      <c r="B19" s="87"/>
      <c r="C19" s="87"/>
      <c r="D19" s="88"/>
      <c r="E19" s="4">
        <v>10</v>
      </c>
      <c r="F19" s="4"/>
      <c r="G19" s="4"/>
    </row>
    <row r="20" spans="1:7" ht="15.75" x14ac:dyDescent="0.25">
      <c r="A20" s="86" t="s">
        <v>246</v>
      </c>
      <c r="B20" s="87"/>
      <c r="C20" s="87"/>
      <c r="D20" s="88"/>
      <c r="E20" s="4">
        <v>5</v>
      </c>
      <c r="F20" s="4"/>
      <c r="G20" s="4"/>
    </row>
    <row r="21" spans="1:7" ht="30.75" customHeight="1" x14ac:dyDescent="0.25">
      <c r="A21" s="59" t="s">
        <v>250</v>
      </c>
      <c r="B21" s="60"/>
      <c r="C21" s="60"/>
      <c r="D21" s="61"/>
      <c r="E21" s="2">
        <f>SUM(E22:E24)</f>
        <v>15</v>
      </c>
      <c r="F21" s="2">
        <f>SUM(F22:F24)</f>
        <v>0</v>
      </c>
      <c r="G21" s="2">
        <f>SUM(G22:G24)</f>
        <v>0</v>
      </c>
    </row>
    <row r="22" spans="1:7" ht="15.75" x14ac:dyDescent="0.25">
      <c r="A22" s="86" t="s">
        <v>247</v>
      </c>
      <c r="B22" s="87"/>
      <c r="C22" s="87"/>
      <c r="D22" s="88"/>
      <c r="E22" s="4">
        <v>5</v>
      </c>
      <c r="F22" s="4"/>
      <c r="G22" s="4"/>
    </row>
    <row r="23" spans="1:7" ht="15.75" x14ac:dyDescent="0.25">
      <c r="A23" s="86" t="s">
        <v>256</v>
      </c>
      <c r="B23" s="87"/>
      <c r="C23" s="87"/>
      <c r="D23" s="88"/>
      <c r="E23" s="4">
        <v>5</v>
      </c>
      <c r="F23" s="4"/>
      <c r="G23" s="4"/>
    </row>
    <row r="24" spans="1:7" ht="15.75" x14ac:dyDescent="0.25">
      <c r="A24" s="86" t="s">
        <v>248</v>
      </c>
      <c r="B24" s="87"/>
      <c r="C24" s="87"/>
      <c r="D24" s="88"/>
      <c r="E24" s="4">
        <v>5</v>
      </c>
      <c r="F24" s="4"/>
      <c r="G24" s="4"/>
    </row>
    <row r="25" spans="1:7" ht="31.5" customHeight="1" x14ac:dyDescent="0.25">
      <c r="A25" s="59" t="s">
        <v>251</v>
      </c>
      <c r="B25" s="60"/>
      <c r="C25" s="60"/>
      <c r="D25" s="61"/>
      <c r="E25" s="2">
        <v>5</v>
      </c>
      <c r="F25" s="2"/>
      <c r="G25" s="2"/>
    </row>
    <row r="26" spans="1:7" ht="15.75" x14ac:dyDescent="0.25">
      <c r="A26" s="92" t="s">
        <v>252</v>
      </c>
      <c r="B26" s="93"/>
      <c r="C26" s="93"/>
      <c r="D26" s="94"/>
      <c r="E26" s="2">
        <f>SUM(E27:E28)</f>
        <v>15</v>
      </c>
      <c r="F26" s="2">
        <f>SUM(F27:F28)</f>
        <v>0</v>
      </c>
      <c r="G26" s="2">
        <f>SUM(G27:G28)</f>
        <v>0</v>
      </c>
    </row>
    <row r="27" spans="1:7" ht="32.25" customHeight="1" x14ac:dyDescent="0.25">
      <c r="A27" s="62" t="s">
        <v>255</v>
      </c>
      <c r="B27" s="63"/>
      <c r="C27" s="63"/>
      <c r="D27" s="64"/>
      <c r="E27" s="4">
        <v>10</v>
      </c>
      <c r="F27" s="4"/>
      <c r="G27" s="4"/>
    </row>
    <row r="28" spans="1:7" ht="32.25" customHeight="1" x14ac:dyDescent="0.25">
      <c r="A28" s="62" t="s">
        <v>254</v>
      </c>
      <c r="B28" s="63"/>
      <c r="C28" s="63"/>
      <c r="D28" s="64"/>
      <c r="E28" s="44">
        <v>5</v>
      </c>
      <c r="F28" s="44"/>
      <c r="G28" s="45"/>
    </row>
    <row r="29" spans="1:7" ht="15.75" x14ac:dyDescent="0.25">
      <c r="A29" s="92" t="s">
        <v>253</v>
      </c>
      <c r="B29" s="93"/>
      <c r="C29" s="93"/>
      <c r="D29" s="94"/>
      <c r="E29" s="2">
        <v>13</v>
      </c>
      <c r="F29" s="2"/>
      <c r="G29" s="2"/>
    </row>
    <row r="30" spans="1:7" ht="31.5" customHeight="1" x14ac:dyDescent="0.25">
      <c r="A30" s="95" t="s">
        <v>249</v>
      </c>
      <c r="B30" s="96"/>
      <c r="C30" s="96"/>
      <c r="D30" s="97"/>
      <c r="E30" s="25">
        <v>2</v>
      </c>
      <c r="F30" s="25"/>
      <c r="G30" s="25"/>
    </row>
    <row r="31" spans="1:7" ht="15.75" x14ac:dyDescent="0.25">
      <c r="B31" s="41"/>
      <c r="C31" s="42"/>
      <c r="D31" s="7" t="s">
        <v>36</v>
      </c>
      <c r="E31" s="2">
        <f>SUM(E13,E16,E21,E25,E26,E29,E30)</f>
        <v>100</v>
      </c>
      <c r="F31" s="2">
        <f t="shared" ref="F31:G31" si="0">SUM(F13,F16,F21,F25,F26,F29,F30)</f>
        <v>0</v>
      </c>
      <c r="G31" s="2">
        <f t="shared" si="0"/>
        <v>0</v>
      </c>
    </row>
    <row r="32" spans="1:7" ht="15.75" x14ac:dyDescent="0.25">
      <c r="B32" s="28"/>
      <c r="C32" s="43"/>
      <c r="D32" s="7" t="s">
        <v>37</v>
      </c>
      <c r="E32" s="25"/>
      <c r="F32" s="55" t="str">
        <f>IF(F30="","",IF(AND(F31&gt;=95,MIN(F$13:F$30)&gt;0),"XS",IF(F31&gt;=90,"TT",IF(F31&gt;=80,"KHÁ",IF(F31&gt;=70,"TB","YẾU")))))</f>
        <v/>
      </c>
      <c r="G32" s="25"/>
    </row>
    <row r="33" spans="1:7" x14ac:dyDescent="0.25">
      <c r="A33" s="15" t="s">
        <v>302</v>
      </c>
    </row>
    <row r="34" spans="1:7" s="11" customFormat="1" x14ac:dyDescent="0.25">
      <c r="D34" s="58" t="s">
        <v>184</v>
      </c>
      <c r="E34" s="58"/>
      <c r="F34" s="58"/>
      <c r="G34" s="58"/>
    </row>
    <row r="35" spans="1:7" s="11" customFormat="1" x14ac:dyDescent="0.25">
      <c r="A35" s="19" t="s">
        <v>196</v>
      </c>
      <c r="D35" s="20"/>
      <c r="E35" s="20"/>
      <c r="F35" s="20"/>
      <c r="G35" s="20"/>
    </row>
    <row r="36" spans="1:7" s="11" customFormat="1" x14ac:dyDescent="0.25">
      <c r="A36" s="18" t="s">
        <v>191</v>
      </c>
      <c r="B36" s="14" t="s">
        <v>185</v>
      </c>
    </row>
    <row r="37" spans="1:7" s="11" customFormat="1" x14ac:dyDescent="0.25">
      <c r="A37" s="18" t="s">
        <v>192</v>
      </c>
      <c r="B37" s="14" t="s">
        <v>186</v>
      </c>
    </row>
    <row r="38" spans="1:7" s="11" customFormat="1" x14ac:dyDescent="0.25">
      <c r="A38" s="18" t="s">
        <v>193</v>
      </c>
      <c r="B38" s="14" t="s">
        <v>187</v>
      </c>
    </row>
    <row r="39" spans="1:7" s="11" customFormat="1" x14ac:dyDescent="0.25">
      <c r="A39" s="18" t="s">
        <v>194</v>
      </c>
      <c r="B39" s="14" t="s">
        <v>188</v>
      </c>
    </row>
    <row r="40" spans="1:7" s="11" customFormat="1" x14ac:dyDescent="0.25">
      <c r="A40" s="18" t="s">
        <v>195</v>
      </c>
      <c r="B40" s="14" t="s">
        <v>189</v>
      </c>
    </row>
    <row r="41" spans="1:7" s="11" customFormat="1" x14ac:dyDescent="0.25">
      <c r="A41" s="15" t="s">
        <v>262</v>
      </c>
    </row>
  </sheetData>
  <mergeCells count="29">
    <mergeCell ref="A15:D15"/>
    <mergeCell ref="A16:D16"/>
    <mergeCell ref="D34:G34"/>
    <mergeCell ref="A30:D30"/>
    <mergeCell ref="A26:D26"/>
    <mergeCell ref="A27:D27"/>
    <mergeCell ref="A28:D28"/>
    <mergeCell ref="A29:D29"/>
    <mergeCell ref="A1:B1"/>
    <mergeCell ref="C1:G1"/>
    <mergeCell ref="A2:B2"/>
    <mergeCell ref="C2:G2"/>
    <mergeCell ref="A5:G5"/>
    <mergeCell ref="A6:G6"/>
    <mergeCell ref="A7:G7"/>
    <mergeCell ref="A8:G8"/>
    <mergeCell ref="A10:G10"/>
    <mergeCell ref="A25:D25"/>
    <mergeCell ref="A22:D22"/>
    <mergeCell ref="A23:D23"/>
    <mergeCell ref="A24:D24"/>
    <mergeCell ref="A17:D17"/>
    <mergeCell ref="A18:D18"/>
    <mergeCell ref="A19:D19"/>
    <mergeCell ref="A20:D20"/>
    <mergeCell ref="A21:D21"/>
    <mergeCell ref="A12:D12"/>
    <mergeCell ref="A13:D13"/>
    <mergeCell ref="A14:D14"/>
  </mergeCells>
  <printOptions horizontalCentered="1"/>
  <pageMargins left="0.5" right="0.5" top="0.5" bottom="0.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topLeftCell="A34" workbookViewId="0">
      <selection activeCell="A44" sqref="A44"/>
    </sheetView>
  </sheetViews>
  <sheetFormatPr defaultColWidth="64.42578125" defaultRowHeight="15" x14ac:dyDescent="0.25"/>
  <cols>
    <col min="1" max="2" width="17" style="33" customWidth="1"/>
    <col min="3" max="3" width="19.140625" style="33" customWidth="1"/>
    <col min="4" max="4" width="17" style="33" customWidth="1"/>
    <col min="5" max="7" width="7.140625" customWidth="1"/>
  </cols>
  <sheetData>
    <row r="1" spans="1:7" s="9" customFormat="1" ht="15.75" x14ac:dyDescent="0.25">
      <c r="A1" s="57" t="s">
        <v>175</v>
      </c>
      <c r="B1" s="57"/>
      <c r="C1" s="66" t="s">
        <v>177</v>
      </c>
      <c r="D1" s="66"/>
      <c r="E1" s="66"/>
      <c r="F1" s="66"/>
      <c r="G1" s="66"/>
    </row>
    <row r="2" spans="1:7" s="9" customFormat="1" ht="16.5" x14ac:dyDescent="0.25">
      <c r="A2" s="66" t="s">
        <v>176</v>
      </c>
      <c r="B2" s="66"/>
      <c r="C2" s="67" t="s">
        <v>178</v>
      </c>
      <c r="D2" s="67"/>
      <c r="E2" s="67"/>
      <c r="F2" s="67"/>
      <c r="G2" s="67"/>
    </row>
    <row r="3" spans="1:7" s="11" customFormat="1" x14ac:dyDescent="0.25"/>
    <row r="4" spans="1:7" s="11" customFormat="1" x14ac:dyDescent="0.25">
      <c r="D4" s="27" t="s">
        <v>216</v>
      </c>
    </row>
    <row r="5" spans="1:7" s="11" customFormat="1" ht="16.5" x14ac:dyDescent="0.25">
      <c r="A5" s="67" t="s">
        <v>210</v>
      </c>
      <c r="B5" s="67"/>
      <c r="C5" s="67"/>
      <c r="D5" s="67"/>
      <c r="E5" s="67"/>
      <c r="F5" s="67"/>
      <c r="G5" s="67"/>
    </row>
    <row r="6" spans="1:7" s="11" customFormat="1" ht="16.5" x14ac:dyDescent="0.25">
      <c r="A6" s="67" t="s">
        <v>241</v>
      </c>
      <c r="B6" s="67"/>
      <c r="C6" s="67"/>
      <c r="D6" s="67"/>
      <c r="E6" s="67"/>
      <c r="F6" s="67"/>
      <c r="G6" s="67"/>
    </row>
    <row r="7" spans="1:7" s="11" customFormat="1" ht="16.5" x14ac:dyDescent="0.25">
      <c r="A7" s="67" t="s">
        <v>240</v>
      </c>
      <c r="B7" s="67"/>
      <c r="C7" s="67"/>
      <c r="D7" s="67"/>
      <c r="E7" s="67"/>
      <c r="F7" s="67"/>
      <c r="G7" s="67"/>
    </row>
    <row r="8" spans="1:7" s="11" customFormat="1" ht="16.5" x14ac:dyDescent="0.25">
      <c r="A8" s="67" t="s">
        <v>182</v>
      </c>
      <c r="B8" s="67"/>
      <c r="C8" s="67"/>
      <c r="D8" s="67"/>
      <c r="E8" s="67"/>
      <c r="F8" s="67"/>
      <c r="G8" s="67"/>
    </row>
    <row r="9" spans="1:7" s="11" customFormat="1" x14ac:dyDescent="0.25">
      <c r="A9" s="12"/>
      <c r="B9" s="12"/>
      <c r="C9" s="12"/>
      <c r="D9" s="12"/>
      <c r="E9" s="12"/>
      <c r="F9" s="12"/>
      <c r="G9" s="12"/>
    </row>
    <row r="10" spans="1:7" s="11" customFormat="1" ht="15.75" x14ac:dyDescent="0.25">
      <c r="A10" s="66" t="s">
        <v>183</v>
      </c>
      <c r="B10" s="66"/>
      <c r="C10" s="66"/>
      <c r="D10" s="66"/>
      <c r="E10" s="66"/>
      <c r="F10" s="66"/>
      <c r="G10" s="66"/>
    </row>
    <row r="11" spans="1:7" s="11" customFormat="1" x14ac:dyDescent="0.25"/>
    <row r="12" spans="1:7" ht="31.5" x14ac:dyDescent="0.25">
      <c r="A12" s="89" t="s">
        <v>0</v>
      </c>
      <c r="B12" s="90"/>
      <c r="C12" s="90"/>
      <c r="D12" s="91"/>
      <c r="E12" s="2" t="s">
        <v>172</v>
      </c>
      <c r="F12" s="2" t="s">
        <v>173</v>
      </c>
      <c r="G12" s="2" t="s">
        <v>174</v>
      </c>
    </row>
    <row r="13" spans="1:7" ht="15.75" x14ac:dyDescent="0.25">
      <c r="A13" s="92" t="s">
        <v>38</v>
      </c>
      <c r="B13" s="93"/>
      <c r="C13" s="93"/>
      <c r="D13" s="94"/>
      <c r="E13" s="2">
        <f>SUM(E14:E16)</f>
        <v>20</v>
      </c>
      <c r="F13" s="2">
        <f t="shared" ref="F13:G13" si="0">SUM(F14:F16)</f>
        <v>0</v>
      </c>
      <c r="G13" s="2">
        <f t="shared" si="0"/>
        <v>0</v>
      </c>
    </row>
    <row r="14" spans="1:7" ht="31.5" customHeight="1" x14ac:dyDescent="0.25">
      <c r="A14" s="62" t="s">
        <v>219</v>
      </c>
      <c r="B14" s="63"/>
      <c r="C14" s="63"/>
      <c r="D14" s="64"/>
      <c r="E14" s="30">
        <v>5</v>
      </c>
      <c r="F14" s="30"/>
      <c r="G14" s="31"/>
    </row>
    <row r="15" spans="1:7" ht="15.75" x14ac:dyDescent="0.25">
      <c r="A15" s="62" t="s">
        <v>220</v>
      </c>
      <c r="B15" s="63"/>
      <c r="C15" s="63"/>
      <c r="D15" s="64"/>
      <c r="E15" s="30">
        <v>5</v>
      </c>
      <c r="F15" s="30"/>
      <c r="G15" s="31"/>
    </row>
    <row r="16" spans="1:7" ht="32.25" customHeight="1" x14ac:dyDescent="0.25">
      <c r="A16" s="62" t="s">
        <v>221</v>
      </c>
      <c r="B16" s="63"/>
      <c r="C16" s="63"/>
      <c r="D16" s="64"/>
      <c r="E16" s="30">
        <v>10</v>
      </c>
      <c r="F16" s="30"/>
      <c r="G16" s="31"/>
    </row>
    <row r="17" spans="1:7" ht="15.75" x14ac:dyDescent="0.25">
      <c r="A17" s="92" t="s">
        <v>39</v>
      </c>
      <c r="B17" s="93"/>
      <c r="C17" s="93"/>
      <c r="D17" s="94"/>
      <c r="E17" s="29">
        <f>SUM(E18:E19)</f>
        <v>15</v>
      </c>
      <c r="F17" s="29">
        <f t="shared" ref="F17:G17" si="1">SUM(F18:F19)</f>
        <v>0</v>
      </c>
      <c r="G17" s="29">
        <f t="shared" si="1"/>
        <v>0</v>
      </c>
    </row>
    <row r="18" spans="1:7" ht="32.25" customHeight="1" x14ac:dyDescent="0.25">
      <c r="A18" s="62" t="s">
        <v>222</v>
      </c>
      <c r="B18" s="63"/>
      <c r="C18" s="63"/>
      <c r="D18" s="64"/>
      <c r="E18" s="30">
        <v>10</v>
      </c>
      <c r="F18" s="30"/>
      <c r="G18" s="31"/>
    </row>
    <row r="19" spans="1:7" ht="31.5" customHeight="1" x14ac:dyDescent="0.25">
      <c r="A19" s="62" t="s">
        <v>223</v>
      </c>
      <c r="B19" s="63"/>
      <c r="C19" s="63"/>
      <c r="D19" s="64"/>
      <c r="E19" s="30">
        <v>5</v>
      </c>
      <c r="F19" s="30"/>
      <c r="G19" s="31"/>
    </row>
    <row r="20" spans="1:7" ht="15.75" x14ac:dyDescent="0.25">
      <c r="A20" s="92" t="s">
        <v>40</v>
      </c>
      <c r="B20" s="93"/>
      <c r="C20" s="93"/>
      <c r="D20" s="94"/>
      <c r="E20" s="29">
        <f>SUM(E21:E22)</f>
        <v>10</v>
      </c>
      <c r="F20" s="29">
        <f t="shared" ref="F20:G20" si="2">SUM(F21:F22)</f>
        <v>0</v>
      </c>
      <c r="G20" s="29">
        <f t="shared" si="2"/>
        <v>0</v>
      </c>
    </row>
    <row r="21" spans="1:7" ht="15.75" x14ac:dyDescent="0.25">
      <c r="A21" s="86" t="s">
        <v>224</v>
      </c>
      <c r="B21" s="87"/>
      <c r="C21" s="87"/>
      <c r="D21" s="88"/>
      <c r="E21" s="30">
        <v>5</v>
      </c>
      <c r="F21" s="30"/>
      <c r="G21" s="31"/>
    </row>
    <row r="22" spans="1:7" ht="15.75" x14ac:dyDescent="0.25">
      <c r="A22" s="86" t="s">
        <v>225</v>
      </c>
      <c r="B22" s="87"/>
      <c r="C22" s="87"/>
      <c r="D22" s="88"/>
      <c r="E22" s="30">
        <v>5</v>
      </c>
      <c r="F22" s="30"/>
      <c r="G22" s="31"/>
    </row>
    <row r="23" spans="1:7" ht="15.75" x14ac:dyDescent="0.25">
      <c r="A23" s="92" t="s">
        <v>41</v>
      </c>
      <c r="B23" s="93"/>
      <c r="C23" s="93"/>
      <c r="D23" s="94"/>
      <c r="E23" s="29">
        <f>SUM(E24:E26)</f>
        <v>10</v>
      </c>
      <c r="F23" s="29">
        <f t="shared" ref="F23:G23" si="3">SUM(F24:F26)</f>
        <v>0</v>
      </c>
      <c r="G23" s="29">
        <f t="shared" si="3"/>
        <v>0</v>
      </c>
    </row>
    <row r="24" spans="1:7" ht="15.75" x14ac:dyDescent="0.25">
      <c r="A24" s="86" t="s">
        <v>238</v>
      </c>
      <c r="B24" s="87"/>
      <c r="C24" s="87"/>
      <c r="D24" s="88"/>
      <c r="E24" s="30">
        <v>3</v>
      </c>
      <c r="F24" s="30"/>
      <c r="G24" s="31"/>
    </row>
    <row r="25" spans="1:7" ht="31.5" customHeight="1" x14ac:dyDescent="0.25">
      <c r="A25" s="62" t="s">
        <v>226</v>
      </c>
      <c r="B25" s="63"/>
      <c r="C25" s="63"/>
      <c r="D25" s="64"/>
      <c r="E25" s="30">
        <v>5</v>
      </c>
      <c r="F25" s="30"/>
      <c r="G25" s="31"/>
    </row>
    <row r="26" spans="1:7" ht="31.5" customHeight="1" x14ac:dyDescent="0.25">
      <c r="A26" s="62" t="s">
        <v>227</v>
      </c>
      <c r="B26" s="63"/>
      <c r="C26" s="63"/>
      <c r="D26" s="64"/>
      <c r="E26" s="30">
        <v>2</v>
      </c>
      <c r="F26" s="30"/>
      <c r="G26" s="31"/>
    </row>
    <row r="27" spans="1:7" ht="31.5" customHeight="1" x14ac:dyDescent="0.25">
      <c r="A27" s="59" t="s">
        <v>42</v>
      </c>
      <c r="B27" s="60"/>
      <c r="C27" s="60"/>
      <c r="D27" s="61"/>
      <c r="E27" s="29">
        <f>SUM(E28:E30)</f>
        <v>10</v>
      </c>
      <c r="F27" s="29">
        <f t="shared" ref="F27:G27" si="4">SUM(F28:F30)</f>
        <v>0</v>
      </c>
      <c r="G27" s="29">
        <f t="shared" si="4"/>
        <v>0</v>
      </c>
    </row>
    <row r="28" spans="1:7" ht="15.75" x14ac:dyDescent="0.25">
      <c r="A28" s="86" t="s">
        <v>228</v>
      </c>
      <c r="B28" s="87"/>
      <c r="C28" s="87"/>
      <c r="D28" s="88"/>
      <c r="E28" s="30">
        <v>4</v>
      </c>
      <c r="F28" s="30"/>
      <c r="G28" s="31"/>
    </row>
    <row r="29" spans="1:7" ht="31.5" customHeight="1" x14ac:dyDescent="0.25">
      <c r="A29" s="62" t="s">
        <v>229</v>
      </c>
      <c r="B29" s="63"/>
      <c r="C29" s="63"/>
      <c r="D29" s="64"/>
      <c r="E29" s="30">
        <v>3</v>
      </c>
      <c r="F29" s="30"/>
      <c r="G29" s="31"/>
    </row>
    <row r="30" spans="1:7" ht="15.75" x14ac:dyDescent="0.25">
      <c r="A30" s="86" t="s">
        <v>230</v>
      </c>
      <c r="B30" s="87"/>
      <c r="C30" s="87"/>
      <c r="D30" s="88"/>
      <c r="E30" s="30">
        <v>3</v>
      </c>
      <c r="F30" s="30"/>
      <c r="G30" s="31"/>
    </row>
    <row r="31" spans="1:7" ht="15.75" x14ac:dyDescent="0.25">
      <c r="A31" s="92" t="s">
        <v>43</v>
      </c>
      <c r="B31" s="93"/>
      <c r="C31" s="93"/>
      <c r="D31" s="94"/>
      <c r="E31" s="29">
        <f>SUM(E32:E34)</f>
        <v>15</v>
      </c>
      <c r="F31" s="29">
        <f t="shared" ref="F31:G31" si="5">SUM(F32:F34)</f>
        <v>0</v>
      </c>
      <c r="G31" s="29">
        <f t="shared" si="5"/>
        <v>0</v>
      </c>
    </row>
    <row r="32" spans="1:7" ht="15.75" x14ac:dyDescent="0.25">
      <c r="A32" s="86" t="s">
        <v>231</v>
      </c>
      <c r="B32" s="87"/>
      <c r="C32" s="87"/>
      <c r="D32" s="88"/>
      <c r="E32" s="30">
        <v>5</v>
      </c>
      <c r="F32" s="30"/>
      <c r="G32" s="31"/>
    </row>
    <row r="33" spans="1:7" ht="15.75" x14ac:dyDescent="0.25">
      <c r="A33" s="86" t="s">
        <v>232</v>
      </c>
      <c r="B33" s="87"/>
      <c r="C33" s="87"/>
      <c r="D33" s="88"/>
      <c r="E33" s="30">
        <v>5</v>
      </c>
      <c r="F33" s="30"/>
      <c r="G33" s="31"/>
    </row>
    <row r="34" spans="1:7" ht="15.75" x14ac:dyDescent="0.25">
      <c r="A34" s="86" t="s">
        <v>233</v>
      </c>
      <c r="B34" s="87"/>
      <c r="C34" s="87"/>
      <c r="D34" s="88"/>
      <c r="E34" s="30">
        <v>5</v>
      </c>
      <c r="F34" s="30"/>
      <c r="G34" s="31"/>
    </row>
    <row r="35" spans="1:7" ht="15.75" x14ac:dyDescent="0.25">
      <c r="A35" s="92" t="s">
        <v>44</v>
      </c>
      <c r="B35" s="93"/>
      <c r="C35" s="93"/>
      <c r="D35" s="94"/>
      <c r="E35" s="29">
        <f>SUM(E36:E38)</f>
        <v>15</v>
      </c>
      <c r="F35" s="29">
        <f t="shared" ref="F35:G35" si="6">SUM(F36:F38)</f>
        <v>0</v>
      </c>
      <c r="G35" s="29">
        <f t="shared" si="6"/>
        <v>0</v>
      </c>
    </row>
    <row r="36" spans="1:7" ht="31.5" customHeight="1" x14ac:dyDescent="0.25">
      <c r="A36" s="62" t="s">
        <v>234</v>
      </c>
      <c r="B36" s="63"/>
      <c r="C36" s="63"/>
      <c r="D36" s="64"/>
      <c r="E36" s="30">
        <v>5</v>
      </c>
      <c r="F36" s="30"/>
      <c r="G36" s="31"/>
    </row>
    <row r="37" spans="1:7" ht="31.5" customHeight="1" x14ac:dyDescent="0.25">
      <c r="A37" s="62" t="s">
        <v>235</v>
      </c>
      <c r="B37" s="63"/>
      <c r="C37" s="63"/>
      <c r="D37" s="64"/>
      <c r="E37" s="30">
        <v>5</v>
      </c>
      <c r="F37" s="30"/>
      <c r="G37" s="31"/>
    </row>
    <row r="38" spans="1:7" ht="31.5" customHeight="1" x14ac:dyDescent="0.25">
      <c r="A38" s="62" t="s">
        <v>236</v>
      </c>
      <c r="B38" s="63"/>
      <c r="C38" s="63"/>
      <c r="D38" s="64"/>
      <c r="E38" s="30">
        <v>5</v>
      </c>
      <c r="F38" s="30"/>
      <c r="G38" s="31"/>
    </row>
    <row r="39" spans="1:7" ht="15.75" x14ac:dyDescent="0.25">
      <c r="A39" s="92" t="s">
        <v>45</v>
      </c>
      <c r="B39" s="93"/>
      <c r="C39" s="93"/>
      <c r="D39" s="94"/>
      <c r="E39" s="37">
        <f>E40</f>
        <v>3</v>
      </c>
      <c r="F39" s="37">
        <f t="shared" ref="F39:G39" si="7">F40</f>
        <v>0</v>
      </c>
      <c r="G39" s="37">
        <f t="shared" si="7"/>
        <v>0</v>
      </c>
    </row>
    <row r="40" spans="1:7" ht="15.75" x14ac:dyDescent="0.25">
      <c r="A40" s="86" t="s">
        <v>237</v>
      </c>
      <c r="B40" s="87"/>
      <c r="C40" s="87"/>
      <c r="D40" s="88"/>
      <c r="E40" s="38">
        <v>3</v>
      </c>
      <c r="F40" s="38"/>
      <c r="G40" s="31"/>
    </row>
    <row r="41" spans="1:7" ht="30.75" customHeight="1" x14ac:dyDescent="0.25">
      <c r="A41" s="95" t="s">
        <v>46</v>
      </c>
      <c r="B41" s="98"/>
      <c r="C41" s="98"/>
      <c r="D41" s="97"/>
      <c r="E41" s="39">
        <v>2</v>
      </c>
      <c r="F41" s="39"/>
      <c r="G41" s="32"/>
    </row>
    <row r="42" spans="1:7" ht="15.75" x14ac:dyDescent="0.25">
      <c r="A42" s="34"/>
      <c r="B42" s="35"/>
      <c r="C42" s="36"/>
      <c r="D42" s="7" t="s">
        <v>36</v>
      </c>
      <c r="E42" s="37">
        <f>SUM(E13,E17,E20,E23,E27,E31,E35,E39,E41)</f>
        <v>100</v>
      </c>
      <c r="F42" s="37">
        <f t="shared" ref="F42:G42" si="8">SUM(F13,F17,F20,F23,F27,F31,F35,F39,F41)</f>
        <v>0</v>
      </c>
      <c r="G42" s="37">
        <f t="shared" si="8"/>
        <v>0</v>
      </c>
    </row>
    <row r="43" spans="1:7" ht="15.75" x14ac:dyDescent="0.25">
      <c r="A43" s="34"/>
      <c r="B43" s="35"/>
      <c r="C43" s="36"/>
      <c r="D43" s="7" t="s">
        <v>37</v>
      </c>
      <c r="E43" s="29"/>
      <c r="F43" s="55" t="str">
        <f>IF(F41="","",IF(AND(F42&gt;=95,MIN(F$13:F$40)&gt;0),"XS",IF(F42&gt;=90,"TT",IF(F42&gt;=80,"KHÁ",IF(F42&gt;=70,"TB","YẾU")))))</f>
        <v/>
      </c>
      <c r="G43" s="31"/>
    </row>
    <row r="44" spans="1:7" x14ac:dyDescent="0.25">
      <c r="A44" s="15" t="s">
        <v>302</v>
      </c>
      <c r="B44"/>
      <c r="C44"/>
      <c r="D44"/>
    </row>
    <row r="45" spans="1:7" s="11" customFormat="1" x14ac:dyDescent="0.25">
      <c r="D45" s="58" t="s">
        <v>184</v>
      </c>
      <c r="E45" s="58"/>
      <c r="F45" s="58"/>
      <c r="G45" s="58"/>
    </row>
    <row r="46" spans="1:7" s="11" customFormat="1" x14ac:dyDescent="0.25">
      <c r="A46" s="19" t="s">
        <v>196</v>
      </c>
      <c r="D46" s="16"/>
      <c r="E46" s="16"/>
      <c r="F46" s="16"/>
      <c r="G46" s="16"/>
    </row>
    <row r="47" spans="1:7" s="11" customFormat="1" x14ac:dyDescent="0.25">
      <c r="A47" s="18" t="s">
        <v>191</v>
      </c>
      <c r="B47" s="14" t="s">
        <v>185</v>
      </c>
    </row>
    <row r="48" spans="1:7" s="11" customFormat="1" x14ac:dyDescent="0.25">
      <c r="A48" s="18" t="s">
        <v>192</v>
      </c>
      <c r="B48" s="14" t="s">
        <v>186</v>
      </c>
    </row>
    <row r="49" spans="1:2" s="11" customFormat="1" x14ac:dyDescent="0.25">
      <c r="A49" s="18" t="s">
        <v>193</v>
      </c>
      <c r="B49" s="14" t="s">
        <v>187</v>
      </c>
    </row>
    <row r="50" spans="1:2" s="11" customFormat="1" x14ac:dyDescent="0.25">
      <c r="A50" s="18" t="s">
        <v>194</v>
      </c>
      <c r="B50" s="14" t="s">
        <v>188</v>
      </c>
    </row>
    <row r="51" spans="1:2" s="11" customFormat="1" x14ac:dyDescent="0.25">
      <c r="A51" s="18" t="s">
        <v>195</v>
      </c>
      <c r="B51" s="14" t="s">
        <v>189</v>
      </c>
    </row>
    <row r="52" spans="1:2" s="11" customFormat="1" x14ac:dyDescent="0.25">
      <c r="A52" s="15" t="s">
        <v>239</v>
      </c>
    </row>
  </sheetData>
  <mergeCells count="40">
    <mergeCell ref="A40:D40"/>
    <mergeCell ref="A41:D41"/>
    <mergeCell ref="D45:G45"/>
    <mergeCell ref="A1:B1"/>
    <mergeCell ref="C1:G1"/>
    <mergeCell ref="C2:G2"/>
    <mergeCell ref="A5:G5"/>
    <mergeCell ref="A6:G6"/>
    <mergeCell ref="A7:G7"/>
    <mergeCell ref="A8:G8"/>
    <mergeCell ref="A10:G10"/>
    <mergeCell ref="A24:D24"/>
    <mergeCell ref="A25:D25"/>
    <mergeCell ref="A26:D26"/>
    <mergeCell ref="A27:D27"/>
    <mergeCell ref="A28:D28"/>
    <mergeCell ref="A22:D22"/>
    <mergeCell ref="A23:D23"/>
    <mergeCell ref="A2:B2"/>
    <mergeCell ref="A29:D29"/>
    <mergeCell ref="A30:D30"/>
    <mergeCell ref="A17:D17"/>
    <mergeCell ref="A18:D18"/>
    <mergeCell ref="A19:D19"/>
    <mergeCell ref="A20:D20"/>
    <mergeCell ref="A21:D21"/>
    <mergeCell ref="A12:D12"/>
    <mergeCell ref="A13:D13"/>
    <mergeCell ref="A14:D14"/>
    <mergeCell ref="A15:D15"/>
    <mergeCell ref="A16:D16"/>
    <mergeCell ref="A36:D36"/>
    <mergeCell ref="A37:D37"/>
    <mergeCell ref="A38:D38"/>
    <mergeCell ref="A39:D39"/>
    <mergeCell ref="A31:D31"/>
    <mergeCell ref="A32:D32"/>
    <mergeCell ref="A33:D33"/>
    <mergeCell ref="A34:D34"/>
    <mergeCell ref="A35:D35"/>
  </mergeCells>
  <printOptions horizontalCentered="1"/>
  <pageMargins left="0.5" right="0.5" top="0.5" bottom="0.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topLeftCell="A29" workbookViewId="0">
      <selection activeCell="A40" sqref="A40"/>
    </sheetView>
  </sheetViews>
  <sheetFormatPr defaultRowHeight="15" x14ac:dyDescent="0.25"/>
  <cols>
    <col min="1" max="4" width="17.140625" customWidth="1"/>
    <col min="5" max="7" width="7.140625" customWidth="1"/>
  </cols>
  <sheetData>
    <row r="1" spans="1:7" s="9" customFormat="1" ht="15.75" x14ac:dyDescent="0.25">
      <c r="A1" s="57" t="s">
        <v>175</v>
      </c>
      <c r="B1" s="57"/>
      <c r="C1" s="66" t="s">
        <v>177</v>
      </c>
      <c r="D1" s="66"/>
      <c r="E1" s="66"/>
      <c r="F1" s="66"/>
      <c r="G1" s="66"/>
    </row>
    <row r="2" spans="1:7" s="9" customFormat="1" ht="16.5" x14ac:dyDescent="0.25">
      <c r="A2" s="66" t="s">
        <v>176</v>
      </c>
      <c r="B2" s="66"/>
      <c r="C2" s="67" t="s">
        <v>178</v>
      </c>
      <c r="D2" s="67"/>
      <c r="E2" s="67"/>
      <c r="F2" s="67"/>
      <c r="G2" s="67"/>
    </row>
    <row r="3" spans="1:7" s="11" customFormat="1" x14ac:dyDescent="0.25"/>
    <row r="4" spans="1:7" s="11" customFormat="1" x14ac:dyDescent="0.25">
      <c r="D4" s="27" t="s">
        <v>216</v>
      </c>
    </row>
    <row r="5" spans="1:7" s="11" customFormat="1" ht="16.5" x14ac:dyDescent="0.25">
      <c r="A5" s="67" t="s">
        <v>210</v>
      </c>
      <c r="B5" s="67"/>
      <c r="C5" s="67"/>
      <c r="D5" s="67"/>
      <c r="E5" s="67"/>
      <c r="F5" s="67"/>
      <c r="G5" s="67"/>
    </row>
    <row r="6" spans="1:7" s="11" customFormat="1" ht="16.5" x14ac:dyDescent="0.25">
      <c r="A6" s="67" t="s">
        <v>209</v>
      </c>
      <c r="B6" s="67"/>
      <c r="C6" s="67"/>
      <c r="D6" s="67"/>
      <c r="E6" s="67"/>
      <c r="F6" s="67"/>
      <c r="G6" s="67"/>
    </row>
    <row r="7" spans="1:7" s="11" customFormat="1" ht="16.5" x14ac:dyDescent="0.25">
      <c r="A7" s="67" t="s">
        <v>218</v>
      </c>
      <c r="B7" s="67"/>
      <c r="C7" s="67"/>
      <c r="D7" s="67"/>
      <c r="E7" s="67"/>
      <c r="F7" s="67"/>
      <c r="G7" s="67"/>
    </row>
    <row r="8" spans="1:7" s="11" customFormat="1" ht="16.5" x14ac:dyDescent="0.25">
      <c r="A8" s="67" t="s">
        <v>182</v>
      </c>
      <c r="B8" s="67"/>
      <c r="C8" s="67"/>
      <c r="D8" s="67"/>
      <c r="E8" s="67"/>
      <c r="F8" s="67"/>
      <c r="G8" s="67"/>
    </row>
    <row r="9" spans="1:7" s="11" customFormat="1" x14ac:dyDescent="0.25">
      <c r="A9" s="12"/>
      <c r="B9" s="12"/>
      <c r="C9" s="12"/>
      <c r="D9" s="12"/>
      <c r="E9" s="12"/>
      <c r="F9" s="12"/>
      <c r="G9" s="12"/>
    </row>
    <row r="10" spans="1:7" s="11" customFormat="1" ht="15.75" x14ac:dyDescent="0.25">
      <c r="A10" s="66" t="s">
        <v>183</v>
      </c>
      <c r="B10" s="66"/>
      <c r="C10" s="66"/>
      <c r="D10" s="66"/>
      <c r="E10" s="66"/>
      <c r="F10" s="66"/>
      <c r="G10" s="66"/>
    </row>
    <row r="11" spans="1:7" s="11" customFormat="1" x14ac:dyDescent="0.25"/>
    <row r="12" spans="1:7" ht="31.5" x14ac:dyDescent="0.25">
      <c r="A12" s="68" t="s">
        <v>0</v>
      </c>
      <c r="B12" s="69"/>
      <c r="C12" s="69"/>
      <c r="D12" s="70"/>
      <c r="E12" s="2" t="s">
        <v>172</v>
      </c>
      <c r="F12" s="2" t="s">
        <v>173</v>
      </c>
      <c r="G12" s="2" t="s">
        <v>174</v>
      </c>
    </row>
    <row r="13" spans="1:7" ht="15.75" x14ac:dyDescent="0.25">
      <c r="A13" s="59" t="s">
        <v>47</v>
      </c>
      <c r="B13" s="60"/>
      <c r="C13" s="60"/>
      <c r="D13" s="61"/>
      <c r="E13" s="2">
        <f>SUM(E14:E15)</f>
        <v>40</v>
      </c>
      <c r="F13" s="2">
        <f t="shared" ref="F13:G13" si="0">SUM(F14:F15)</f>
        <v>0</v>
      </c>
      <c r="G13" s="2">
        <f t="shared" si="0"/>
        <v>0</v>
      </c>
    </row>
    <row r="14" spans="1:7" ht="32.25" customHeight="1" x14ac:dyDescent="0.25">
      <c r="A14" s="59" t="s">
        <v>48</v>
      </c>
      <c r="B14" s="60"/>
      <c r="C14" s="60"/>
      <c r="D14" s="61"/>
      <c r="E14" s="2">
        <v>10</v>
      </c>
      <c r="F14" s="2"/>
      <c r="G14" s="6"/>
    </row>
    <row r="15" spans="1:7" ht="32.25" customHeight="1" x14ac:dyDescent="0.25">
      <c r="A15" s="59" t="s">
        <v>49</v>
      </c>
      <c r="B15" s="60"/>
      <c r="C15" s="60"/>
      <c r="D15" s="61"/>
      <c r="E15" s="2">
        <f>SUM(E16:E21)</f>
        <v>30</v>
      </c>
      <c r="F15" s="2">
        <f t="shared" ref="F15:G15" si="1">SUM(F16:F21)</f>
        <v>0</v>
      </c>
      <c r="G15" s="2">
        <f t="shared" si="1"/>
        <v>0</v>
      </c>
    </row>
    <row r="16" spans="1:7" ht="30.75" customHeight="1" x14ac:dyDescent="0.25">
      <c r="A16" s="62" t="s">
        <v>50</v>
      </c>
      <c r="B16" s="63"/>
      <c r="C16" s="63"/>
      <c r="D16" s="64"/>
      <c r="E16" s="4">
        <v>10</v>
      </c>
      <c r="F16" s="4"/>
      <c r="G16" s="6"/>
    </row>
    <row r="17" spans="1:7" ht="66" customHeight="1" x14ac:dyDescent="0.25">
      <c r="A17" s="62" t="s">
        <v>51</v>
      </c>
      <c r="B17" s="63"/>
      <c r="C17" s="63"/>
      <c r="D17" s="64"/>
      <c r="E17" s="4">
        <v>10</v>
      </c>
      <c r="F17" s="4"/>
      <c r="G17" s="6"/>
    </row>
    <row r="18" spans="1:7" ht="34.5" customHeight="1" x14ac:dyDescent="0.25">
      <c r="A18" s="62" t="s">
        <v>52</v>
      </c>
      <c r="B18" s="63"/>
      <c r="C18" s="63"/>
      <c r="D18" s="64"/>
      <c r="E18" s="4">
        <v>3</v>
      </c>
      <c r="F18" s="4"/>
      <c r="G18" s="6"/>
    </row>
    <row r="19" spans="1:7" ht="31.5" customHeight="1" x14ac:dyDescent="0.25">
      <c r="A19" s="62" t="s">
        <v>53</v>
      </c>
      <c r="B19" s="63"/>
      <c r="C19" s="63"/>
      <c r="D19" s="64"/>
      <c r="E19" s="4">
        <v>3</v>
      </c>
      <c r="F19" s="4"/>
      <c r="G19" s="6"/>
    </row>
    <row r="20" spans="1:7" ht="30.75" customHeight="1" x14ac:dyDescent="0.25">
      <c r="A20" s="62" t="s">
        <v>54</v>
      </c>
      <c r="B20" s="63"/>
      <c r="C20" s="63"/>
      <c r="D20" s="64"/>
      <c r="E20" s="4">
        <v>2</v>
      </c>
      <c r="F20" s="4"/>
      <c r="G20" s="6"/>
    </row>
    <row r="21" spans="1:7" ht="33" customHeight="1" x14ac:dyDescent="0.25">
      <c r="A21" s="62" t="s">
        <v>55</v>
      </c>
      <c r="B21" s="63"/>
      <c r="C21" s="63"/>
      <c r="D21" s="64"/>
      <c r="E21" s="4">
        <v>2</v>
      </c>
      <c r="F21" s="4"/>
      <c r="G21" s="6"/>
    </row>
    <row r="22" spans="1:7" ht="15.75" x14ac:dyDescent="0.25">
      <c r="A22" s="59" t="s">
        <v>56</v>
      </c>
      <c r="B22" s="60"/>
      <c r="C22" s="60"/>
      <c r="D22" s="61"/>
      <c r="E22" s="2">
        <f>SUM(E23:E28,E33)</f>
        <v>40</v>
      </c>
      <c r="F22" s="2">
        <f t="shared" ref="F22:G22" si="2">SUM(F23:F28,F33)</f>
        <v>0</v>
      </c>
      <c r="G22" s="2">
        <f t="shared" si="2"/>
        <v>0</v>
      </c>
    </row>
    <row r="23" spans="1:7" ht="31.5" customHeight="1" x14ac:dyDescent="0.25">
      <c r="A23" s="62" t="s">
        <v>57</v>
      </c>
      <c r="B23" s="63"/>
      <c r="C23" s="63"/>
      <c r="D23" s="64"/>
      <c r="E23" s="4">
        <v>10</v>
      </c>
      <c r="F23" s="4"/>
      <c r="G23" s="6"/>
    </row>
    <row r="24" spans="1:7" ht="32.25" customHeight="1" x14ac:dyDescent="0.25">
      <c r="A24" s="62" t="s">
        <v>58</v>
      </c>
      <c r="B24" s="63"/>
      <c r="C24" s="63"/>
      <c r="D24" s="64"/>
      <c r="E24" s="4">
        <v>10</v>
      </c>
      <c r="F24" s="4"/>
      <c r="G24" s="6"/>
    </row>
    <row r="25" spans="1:7" ht="15.75" x14ac:dyDescent="0.25">
      <c r="A25" s="62" t="s">
        <v>59</v>
      </c>
      <c r="B25" s="63"/>
      <c r="C25" s="63"/>
      <c r="D25" s="64"/>
      <c r="E25" s="4">
        <v>5</v>
      </c>
      <c r="F25" s="4"/>
      <c r="G25" s="6"/>
    </row>
    <row r="26" spans="1:7" ht="63.75" customHeight="1" x14ac:dyDescent="0.25">
      <c r="A26" s="62" t="s">
        <v>60</v>
      </c>
      <c r="B26" s="63"/>
      <c r="C26" s="63"/>
      <c r="D26" s="64"/>
      <c r="E26" s="4">
        <v>3</v>
      </c>
      <c r="F26" s="4"/>
      <c r="G26" s="6"/>
    </row>
    <row r="27" spans="1:7" ht="31.5" customHeight="1" x14ac:dyDescent="0.25">
      <c r="A27" s="62" t="s">
        <v>61</v>
      </c>
      <c r="B27" s="63"/>
      <c r="C27" s="63"/>
      <c r="D27" s="64"/>
      <c r="E27" s="4">
        <v>3</v>
      </c>
      <c r="F27" s="4"/>
      <c r="G27" s="6"/>
    </row>
    <row r="28" spans="1:7" ht="15.75" x14ac:dyDescent="0.25">
      <c r="A28" s="62" t="s">
        <v>62</v>
      </c>
      <c r="B28" s="63"/>
      <c r="C28" s="63"/>
      <c r="D28" s="64"/>
      <c r="E28" s="49">
        <f>E29</f>
        <v>6</v>
      </c>
      <c r="F28" s="49">
        <f t="shared" ref="F28:G28" si="3">F29</f>
        <v>0</v>
      </c>
      <c r="G28" s="49">
        <f t="shared" si="3"/>
        <v>0</v>
      </c>
    </row>
    <row r="29" spans="1:7" ht="15.75" x14ac:dyDescent="0.25">
      <c r="A29" s="62" t="s">
        <v>271</v>
      </c>
      <c r="B29" s="63"/>
      <c r="C29" s="63"/>
      <c r="D29" s="64"/>
      <c r="E29" s="99">
        <v>6</v>
      </c>
      <c r="F29" s="99"/>
      <c r="G29" s="99"/>
    </row>
    <row r="30" spans="1:7" ht="15.75" x14ac:dyDescent="0.25">
      <c r="A30" s="62" t="s">
        <v>270</v>
      </c>
      <c r="B30" s="63"/>
      <c r="C30" s="63"/>
      <c r="D30" s="64"/>
      <c r="E30" s="100"/>
      <c r="F30" s="100"/>
      <c r="G30" s="100"/>
    </row>
    <row r="31" spans="1:7" ht="15.75" x14ac:dyDescent="0.25">
      <c r="A31" s="62" t="s">
        <v>269</v>
      </c>
      <c r="B31" s="63"/>
      <c r="C31" s="63"/>
      <c r="D31" s="64"/>
      <c r="E31" s="100"/>
      <c r="F31" s="100"/>
      <c r="G31" s="100"/>
    </row>
    <row r="32" spans="1:7" ht="15.75" x14ac:dyDescent="0.25">
      <c r="A32" s="62" t="s">
        <v>63</v>
      </c>
      <c r="B32" s="63"/>
      <c r="C32" s="63"/>
      <c r="D32" s="64"/>
      <c r="E32" s="101"/>
      <c r="F32" s="101"/>
      <c r="G32" s="101"/>
    </row>
    <row r="33" spans="1:7" ht="31.5" customHeight="1" x14ac:dyDescent="0.25">
      <c r="A33" s="62" t="s">
        <v>64</v>
      </c>
      <c r="B33" s="63"/>
      <c r="C33" s="63"/>
      <c r="D33" s="64"/>
      <c r="E33" s="4">
        <v>3</v>
      </c>
      <c r="F33" s="4"/>
      <c r="G33" s="6"/>
    </row>
    <row r="34" spans="1:7" ht="15.75" x14ac:dyDescent="0.25">
      <c r="A34" s="59" t="s">
        <v>217</v>
      </c>
      <c r="B34" s="60"/>
      <c r="C34" s="60"/>
      <c r="D34" s="61"/>
      <c r="E34" s="2">
        <f>SUM(E35:E36)</f>
        <v>18</v>
      </c>
      <c r="F34" s="2">
        <f t="shared" ref="F34:G34" si="4">SUM(F35:F36)</f>
        <v>0</v>
      </c>
      <c r="G34" s="2">
        <f t="shared" si="4"/>
        <v>0</v>
      </c>
    </row>
    <row r="35" spans="1:7" ht="31.5" customHeight="1" x14ac:dyDescent="0.25">
      <c r="A35" s="62" t="s">
        <v>65</v>
      </c>
      <c r="B35" s="63"/>
      <c r="C35" s="63"/>
      <c r="D35" s="64"/>
      <c r="E35" s="4">
        <v>10</v>
      </c>
      <c r="F35" s="4"/>
      <c r="G35" s="6"/>
    </row>
    <row r="36" spans="1:7" ht="31.5" customHeight="1" x14ac:dyDescent="0.25">
      <c r="A36" s="62" t="s">
        <v>66</v>
      </c>
      <c r="B36" s="63"/>
      <c r="C36" s="63"/>
      <c r="D36" s="64"/>
      <c r="E36" s="4">
        <v>8</v>
      </c>
      <c r="F36" s="4"/>
      <c r="G36" s="6"/>
    </row>
    <row r="37" spans="1:7" ht="31.5" customHeight="1" x14ac:dyDescent="0.25">
      <c r="A37" s="102" t="s">
        <v>67</v>
      </c>
      <c r="B37" s="102"/>
      <c r="C37" s="102"/>
      <c r="D37" s="102"/>
      <c r="E37" s="26">
        <v>2</v>
      </c>
      <c r="F37" s="26"/>
      <c r="G37" s="10"/>
    </row>
    <row r="38" spans="1:7" ht="15.75" x14ac:dyDescent="0.25">
      <c r="A38" s="28"/>
      <c r="B38" s="28"/>
      <c r="C38" s="28"/>
      <c r="D38" s="7" t="s">
        <v>36</v>
      </c>
      <c r="E38" s="2">
        <f>SUM(E13,E22,E34,E37)</f>
        <v>100</v>
      </c>
      <c r="F38" s="2">
        <f t="shared" ref="F38:G38" si="5">SUM(F13,F22,F34,F37)</f>
        <v>0</v>
      </c>
      <c r="G38" s="2">
        <f t="shared" si="5"/>
        <v>0</v>
      </c>
    </row>
    <row r="39" spans="1:7" ht="15.75" x14ac:dyDescent="0.25">
      <c r="A39" s="28"/>
      <c r="B39" s="28"/>
      <c r="C39" s="28"/>
      <c r="D39" s="7" t="s">
        <v>37</v>
      </c>
      <c r="E39" s="13"/>
      <c r="F39" s="55" t="str">
        <f>IF(F37="","",IF(AND(F38&gt;=95,MIN(F$13:F$36)&gt;0),"XS",IF(F38&gt;=90,"TT",IF(F38&gt;=80,"KHÁ",IF(F38&gt;=70,"TB","YẾU")))))</f>
        <v/>
      </c>
      <c r="G39" s="6"/>
    </row>
    <row r="40" spans="1:7" x14ac:dyDescent="0.25">
      <c r="A40" s="15" t="s">
        <v>302</v>
      </c>
    </row>
    <row r="41" spans="1:7" s="11" customFormat="1" x14ac:dyDescent="0.25">
      <c r="D41" s="58" t="s">
        <v>184</v>
      </c>
      <c r="E41" s="58"/>
      <c r="F41" s="58"/>
      <c r="G41" s="58"/>
    </row>
    <row r="42" spans="1:7" s="11" customFormat="1" x14ac:dyDescent="0.25">
      <c r="A42" s="19" t="s">
        <v>196</v>
      </c>
      <c r="D42" s="16"/>
      <c r="E42" s="16"/>
      <c r="F42" s="16"/>
      <c r="G42" s="16"/>
    </row>
    <row r="43" spans="1:7" s="11" customFormat="1" x14ac:dyDescent="0.25">
      <c r="A43" s="18" t="s">
        <v>191</v>
      </c>
      <c r="B43" s="14" t="s">
        <v>185</v>
      </c>
    </row>
    <row r="44" spans="1:7" s="11" customFormat="1" x14ac:dyDescent="0.25">
      <c r="A44" s="18" t="s">
        <v>192</v>
      </c>
      <c r="B44" s="14" t="s">
        <v>186</v>
      </c>
    </row>
    <row r="45" spans="1:7" s="11" customFormat="1" x14ac:dyDescent="0.25">
      <c r="A45" s="18" t="s">
        <v>193</v>
      </c>
      <c r="B45" s="14" t="s">
        <v>187</v>
      </c>
    </row>
    <row r="46" spans="1:7" s="11" customFormat="1" x14ac:dyDescent="0.25">
      <c r="A46" s="18" t="s">
        <v>194</v>
      </c>
      <c r="B46" s="14" t="s">
        <v>188</v>
      </c>
    </row>
    <row r="47" spans="1:7" s="11" customFormat="1" x14ac:dyDescent="0.25">
      <c r="A47" s="18" t="s">
        <v>195</v>
      </c>
      <c r="B47" s="14" t="s">
        <v>189</v>
      </c>
    </row>
    <row r="48" spans="1:7" s="11" customFormat="1" x14ac:dyDescent="0.25">
      <c r="A48" s="15" t="s">
        <v>211</v>
      </c>
    </row>
  </sheetData>
  <mergeCells count="39">
    <mergeCell ref="A35:D35"/>
    <mergeCell ref="A36:D36"/>
    <mergeCell ref="A37:D37"/>
    <mergeCell ref="D41:G41"/>
    <mergeCell ref="A1:B1"/>
    <mergeCell ref="C1:G1"/>
    <mergeCell ref="A2:B2"/>
    <mergeCell ref="C2:G2"/>
    <mergeCell ref="A5:G5"/>
    <mergeCell ref="A6:G6"/>
    <mergeCell ref="A7:G7"/>
    <mergeCell ref="A8:G8"/>
    <mergeCell ref="A10:G10"/>
    <mergeCell ref="A30:D30"/>
    <mergeCell ref="A31:D31"/>
    <mergeCell ref="A32:D32"/>
    <mergeCell ref="A33:D33"/>
    <mergeCell ref="A34:D34"/>
    <mergeCell ref="A25:D25"/>
    <mergeCell ref="A26:D26"/>
    <mergeCell ref="A27:D27"/>
    <mergeCell ref="A28:D28"/>
    <mergeCell ref="A29:D29"/>
    <mergeCell ref="A12:D12"/>
    <mergeCell ref="A13:D13"/>
    <mergeCell ref="A14:D14"/>
    <mergeCell ref="A15:D15"/>
    <mergeCell ref="A16:D16"/>
    <mergeCell ref="A17:D17"/>
    <mergeCell ref="A18:D18"/>
    <mergeCell ref="A19:D19"/>
    <mergeCell ref="A20:D20"/>
    <mergeCell ref="A21:D21"/>
    <mergeCell ref="E29:E32"/>
    <mergeCell ref="F29:F32"/>
    <mergeCell ref="G29:G32"/>
    <mergeCell ref="A22:D22"/>
    <mergeCell ref="A23:D23"/>
    <mergeCell ref="A24:D24"/>
  </mergeCells>
  <printOptions horizontalCentered="1"/>
  <pageMargins left="0.5" right="0.5" top="0.5" bottom="0.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1"/>
  <sheetViews>
    <sheetView topLeftCell="A69" workbookViewId="0">
      <selection activeCell="A83" sqref="A83"/>
    </sheetView>
  </sheetViews>
  <sheetFormatPr defaultRowHeight="15" x14ac:dyDescent="0.25"/>
  <cols>
    <col min="1" max="4" width="17.28515625" customWidth="1"/>
    <col min="5" max="7" width="7.140625" customWidth="1"/>
  </cols>
  <sheetData>
    <row r="1" spans="1:7" s="9" customFormat="1" ht="15.75" x14ac:dyDescent="0.25">
      <c r="A1" s="57" t="s">
        <v>175</v>
      </c>
      <c r="B1" s="57"/>
      <c r="C1" s="66" t="s">
        <v>177</v>
      </c>
      <c r="D1" s="66"/>
      <c r="E1" s="66"/>
      <c r="F1" s="66"/>
      <c r="G1" s="66"/>
    </row>
    <row r="2" spans="1:7" s="9" customFormat="1" ht="16.5" x14ac:dyDescent="0.25">
      <c r="A2" s="66" t="s">
        <v>176</v>
      </c>
      <c r="B2" s="66"/>
      <c r="C2" s="67" t="s">
        <v>178</v>
      </c>
      <c r="D2" s="67"/>
      <c r="E2" s="67"/>
      <c r="F2" s="67"/>
      <c r="G2" s="67"/>
    </row>
    <row r="3" spans="1:7" s="11" customFormat="1" x14ac:dyDescent="0.25"/>
    <row r="4" spans="1:7" s="11" customFormat="1" x14ac:dyDescent="0.25">
      <c r="D4" s="27" t="s">
        <v>216</v>
      </c>
    </row>
    <row r="5" spans="1:7" s="11" customFormat="1" ht="16.5" x14ac:dyDescent="0.25">
      <c r="A5" s="67" t="s">
        <v>210</v>
      </c>
      <c r="B5" s="67"/>
      <c r="C5" s="67"/>
      <c r="D5" s="67"/>
      <c r="E5" s="67"/>
      <c r="F5" s="67"/>
      <c r="G5" s="67"/>
    </row>
    <row r="6" spans="1:7" s="11" customFormat="1" ht="16.5" x14ac:dyDescent="0.25">
      <c r="A6" s="67" t="s">
        <v>209</v>
      </c>
      <c r="B6" s="67"/>
      <c r="C6" s="67"/>
      <c r="D6" s="67"/>
      <c r="E6" s="67"/>
      <c r="F6" s="67"/>
      <c r="G6" s="67"/>
    </row>
    <row r="7" spans="1:7" s="11" customFormat="1" ht="16.5" x14ac:dyDescent="0.25">
      <c r="A7" s="67" t="s">
        <v>215</v>
      </c>
      <c r="B7" s="67"/>
      <c r="C7" s="67"/>
      <c r="D7" s="67"/>
      <c r="E7" s="67"/>
      <c r="F7" s="67"/>
      <c r="G7" s="67"/>
    </row>
    <row r="8" spans="1:7" s="11" customFormat="1" ht="16.5" x14ac:dyDescent="0.25">
      <c r="A8" s="67" t="s">
        <v>182</v>
      </c>
      <c r="B8" s="67"/>
      <c r="C8" s="67"/>
      <c r="D8" s="67"/>
      <c r="E8" s="67"/>
      <c r="F8" s="67"/>
      <c r="G8" s="67"/>
    </row>
    <row r="9" spans="1:7" s="11" customFormat="1" x14ac:dyDescent="0.25">
      <c r="A9" s="12"/>
      <c r="B9" s="12"/>
      <c r="C9" s="12"/>
      <c r="D9" s="12"/>
      <c r="E9" s="12"/>
      <c r="F9" s="12"/>
      <c r="G9" s="12"/>
    </row>
    <row r="10" spans="1:7" s="11" customFormat="1" ht="15.75" x14ac:dyDescent="0.25">
      <c r="A10" s="66" t="s">
        <v>183</v>
      </c>
      <c r="B10" s="66"/>
      <c r="C10" s="66"/>
      <c r="D10" s="66"/>
      <c r="E10" s="66"/>
      <c r="F10" s="66"/>
      <c r="G10" s="66"/>
    </row>
    <row r="11" spans="1:7" s="11" customFormat="1" x14ac:dyDescent="0.25"/>
    <row r="12" spans="1:7" ht="31.5" x14ac:dyDescent="0.25">
      <c r="A12" s="68" t="s">
        <v>0</v>
      </c>
      <c r="B12" s="69"/>
      <c r="C12" s="69"/>
      <c r="D12" s="70"/>
      <c r="E12" s="2" t="s">
        <v>172</v>
      </c>
      <c r="F12" s="2" t="s">
        <v>173</v>
      </c>
      <c r="G12" s="2" t="s">
        <v>174</v>
      </c>
    </row>
    <row r="13" spans="1:7" ht="15.75" x14ac:dyDescent="0.25">
      <c r="A13" s="103" t="s">
        <v>68</v>
      </c>
      <c r="B13" s="103"/>
      <c r="C13" s="103"/>
      <c r="D13" s="103"/>
      <c r="E13" s="55">
        <f>SUM(E14:E20)</f>
        <v>10</v>
      </c>
      <c r="F13" s="55">
        <f t="shared" ref="F13:G13" si="0">SUM(F14:F20)</f>
        <v>0</v>
      </c>
      <c r="G13" s="55">
        <f t="shared" si="0"/>
        <v>0</v>
      </c>
    </row>
    <row r="14" spans="1:7" ht="31.5" customHeight="1" x14ac:dyDescent="0.25">
      <c r="A14" s="104" t="s">
        <v>69</v>
      </c>
      <c r="B14" s="104"/>
      <c r="C14" s="104"/>
      <c r="D14" s="104"/>
      <c r="E14" s="22">
        <v>2</v>
      </c>
      <c r="F14" s="22"/>
      <c r="G14" s="22"/>
    </row>
    <row r="15" spans="1:7" ht="15.75" x14ac:dyDescent="0.25">
      <c r="A15" s="105" t="s">
        <v>70</v>
      </c>
      <c r="B15" s="105"/>
      <c r="C15" s="105"/>
      <c r="D15" s="105"/>
      <c r="E15" s="22">
        <v>1</v>
      </c>
      <c r="F15" s="22"/>
      <c r="G15" s="22"/>
    </row>
    <row r="16" spans="1:7" ht="30.75" customHeight="1" x14ac:dyDescent="0.25">
      <c r="A16" s="105" t="s">
        <v>71</v>
      </c>
      <c r="B16" s="105"/>
      <c r="C16" s="105"/>
      <c r="D16" s="105"/>
      <c r="E16" s="22">
        <v>1</v>
      </c>
      <c r="F16" s="22"/>
      <c r="G16" s="22"/>
    </row>
    <row r="17" spans="1:7" ht="31.5" customHeight="1" x14ac:dyDescent="0.25">
      <c r="A17" s="105" t="s">
        <v>72</v>
      </c>
      <c r="B17" s="105"/>
      <c r="C17" s="105"/>
      <c r="D17" s="105"/>
      <c r="E17" s="22">
        <v>2</v>
      </c>
      <c r="F17" s="22"/>
      <c r="G17" s="22"/>
    </row>
    <row r="18" spans="1:7" ht="30.75" customHeight="1" x14ac:dyDescent="0.25">
      <c r="A18" s="105" t="s">
        <v>73</v>
      </c>
      <c r="B18" s="105"/>
      <c r="C18" s="105"/>
      <c r="D18" s="105"/>
      <c r="E18" s="22">
        <v>2</v>
      </c>
      <c r="F18" s="22"/>
      <c r="G18" s="22"/>
    </row>
    <row r="19" spans="1:7" ht="32.25" customHeight="1" x14ac:dyDescent="0.25">
      <c r="A19" s="105" t="s">
        <v>74</v>
      </c>
      <c r="B19" s="105"/>
      <c r="C19" s="105"/>
      <c r="D19" s="105"/>
      <c r="E19" s="22">
        <v>1</v>
      </c>
      <c r="F19" s="22"/>
      <c r="G19" s="22"/>
    </row>
    <row r="20" spans="1:7" ht="15.75" x14ac:dyDescent="0.25">
      <c r="A20" s="105" t="s">
        <v>75</v>
      </c>
      <c r="B20" s="105"/>
      <c r="C20" s="105"/>
      <c r="D20" s="105"/>
      <c r="E20" s="22">
        <v>1</v>
      </c>
      <c r="F20" s="22"/>
      <c r="G20" s="22"/>
    </row>
    <row r="21" spans="1:7" ht="15.75" x14ac:dyDescent="0.25">
      <c r="A21" s="103" t="s">
        <v>76</v>
      </c>
      <c r="B21" s="103"/>
      <c r="C21" s="103"/>
      <c r="D21" s="103"/>
      <c r="E21" s="55">
        <f>SUM(E22:E28)</f>
        <v>10</v>
      </c>
      <c r="F21" s="55">
        <f t="shared" ref="F21:G21" si="1">SUM(F22:F28)</f>
        <v>0</v>
      </c>
      <c r="G21" s="55">
        <f t="shared" si="1"/>
        <v>0</v>
      </c>
    </row>
    <row r="22" spans="1:7" ht="15.75" x14ac:dyDescent="0.25">
      <c r="A22" s="79" t="s">
        <v>77</v>
      </c>
      <c r="B22" s="79"/>
      <c r="C22" s="79"/>
      <c r="D22" s="79"/>
      <c r="E22" s="22">
        <v>1</v>
      </c>
      <c r="F22" s="22"/>
      <c r="G22" s="22"/>
    </row>
    <row r="23" spans="1:7" ht="47.25" customHeight="1" x14ac:dyDescent="0.25">
      <c r="A23" s="105" t="s">
        <v>212</v>
      </c>
      <c r="B23" s="105"/>
      <c r="C23" s="105"/>
      <c r="D23" s="105"/>
      <c r="E23" s="22">
        <v>1</v>
      </c>
      <c r="F23" s="22"/>
      <c r="G23" s="22"/>
    </row>
    <row r="24" spans="1:7" ht="31.5" customHeight="1" x14ac:dyDescent="0.25">
      <c r="A24" s="105" t="s">
        <v>78</v>
      </c>
      <c r="B24" s="105"/>
      <c r="C24" s="105"/>
      <c r="D24" s="105"/>
      <c r="E24" s="22">
        <v>1</v>
      </c>
      <c r="F24" s="22"/>
      <c r="G24" s="22"/>
    </row>
    <row r="25" spans="1:7" ht="15.75" x14ac:dyDescent="0.25">
      <c r="A25" s="105" t="s">
        <v>79</v>
      </c>
      <c r="B25" s="105"/>
      <c r="C25" s="105"/>
      <c r="D25" s="105"/>
      <c r="E25" s="22">
        <v>2</v>
      </c>
      <c r="F25" s="22"/>
      <c r="G25" s="22"/>
    </row>
    <row r="26" spans="1:7" ht="31.5" customHeight="1" x14ac:dyDescent="0.25">
      <c r="A26" s="105" t="s">
        <v>80</v>
      </c>
      <c r="B26" s="105"/>
      <c r="C26" s="105"/>
      <c r="D26" s="105"/>
      <c r="E26" s="22">
        <v>2</v>
      </c>
      <c r="F26" s="22"/>
      <c r="G26" s="22"/>
    </row>
    <row r="27" spans="1:7" ht="15.75" x14ac:dyDescent="0.25">
      <c r="A27" s="79" t="s">
        <v>81</v>
      </c>
      <c r="B27" s="79"/>
      <c r="C27" s="79"/>
      <c r="D27" s="79"/>
      <c r="E27" s="22">
        <v>2</v>
      </c>
      <c r="F27" s="22"/>
      <c r="G27" s="22"/>
    </row>
    <row r="28" spans="1:7" ht="30.75" customHeight="1" x14ac:dyDescent="0.25">
      <c r="A28" s="79" t="s">
        <v>82</v>
      </c>
      <c r="B28" s="79"/>
      <c r="C28" s="79"/>
      <c r="D28" s="79"/>
      <c r="E28" s="22">
        <v>1</v>
      </c>
      <c r="F28" s="22"/>
      <c r="G28" s="22"/>
    </row>
    <row r="29" spans="1:7" ht="15.75" x14ac:dyDescent="0.25">
      <c r="A29" s="103" t="s">
        <v>83</v>
      </c>
      <c r="B29" s="103"/>
      <c r="C29" s="103"/>
      <c r="D29" s="103"/>
      <c r="E29" s="21">
        <f>SUM(E30,E38,E48,E54)</f>
        <v>30</v>
      </c>
      <c r="F29" s="21">
        <f t="shared" ref="F29:G29" si="2">SUM(F30,F38,F48,F54)</f>
        <v>0</v>
      </c>
      <c r="G29" s="21">
        <f t="shared" si="2"/>
        <v>0</v>
      </c>
    </row>
    <row r="30" spans="1:7" ht="15.75" x14ac:dyDescent="0.25">
      <c r="A30" s="103" t="s">
        <v>84</v>
      </c>
      <c r="B30" s="103"/>
      <c r="C30" s="103"/>
      <c r="D30" s="103"/>
      <c r="E30" s="55">
        <f>SUM(E31:E37)</f>
        <v>14</v>
      </c>
      <c r="F30" s="55">
        <f t="shared" ref="F30:G30" si="3">SUM(F31:F37)</f>
        <v>0</v>
      </c>
      <c r="G30" s="55">
        <f t="shared" si="3"/>
        <v>0</v>
      </c>
    </row>
    <row r="31" spans="1:7" ht="15.75" x14ac:dyDescent="0.25">
      <c r="A31" s="105" t="s">
        <v>85</v>
      </c>
      <c r="B31" s="105"/>
      <c r="C31" s="105"/>
      <c r="D31" s="105"/>
      <c r="E31" s="22">
        <v>2</v>
      </c>
      <c r="F31" s="22"/>
      <c r="G31" s="22"/>
    </row>
    <row r="32" spans="1:7" ht="31.5" customHeight="1" x14ac:dyDescent="0.25">
      <c r="A32" s="105" t="s">
        <v>86</v>
      </c>
      <c r="B32" s="105"/>
      <c r="C32" s="105"/>
      <c r="D32" s="105"/>
      <c r="E32" s="22">
        <v>2</v>
      </c>
      <c r="F32" s="22"/>
      <c r="G32" s="22"/>
    </row>
    <row r="33" spans="1:7" ht="47.25" customHeight="1" x14ac:dyDescent="0.25">
      <c r="A33" s="105" t="s">
        <v>87</v>
      </c>
      <c r="B33" s="105"/>
      <c r="C33" s="105"/>
      <c r="D33" s="105"/>
      <c r="E33" s="22">
        <v>2</v>
      </c>
      <c r="F33" s="22"/>
      <c r="G33" s="22"/>
    </row>
    <row r="34" spans="1:7" ht="31.5" customHeight="1" x14ac:dyDescent="0.25">
      <c r="A34" s="105" t="s">
        <v>88</v>
      </c>
      <c r="B34" s="105"/>
      <c r="C34" s="105"/>
      <c r="D34" s="105"/>
      <c r="E34" s="22">
        <v>2</v>
      </c>
      <c r="F34" s="22"/>
      <c r="G34" s="22"/>
    </row>
    <row r="35" spans="1:7" ht="48.75" customHeight="1" x14ac:dyDescent="0.25">
      <c r="A35" s="105" t="s">
        <v>213</v>
      </c>
      <c r="B35" s="105"/>
      <c r="C35" s="105"/>
      <c r="D35" s="105"/>
      <c r="E35" s="22">
        <v>2</v>
      </c>
      <c r="F35" s="22"/>
      <c r="G35" s="22"/>
    </row>
    <row r="36" spans="1:7" ht="15.75" x14ac:dyDescent="0.25">
      <c r="A36" s="105" t="s">
        <v>89</v>
      </c>
      <c r="B36" s="105"/>
      <c r="C36" s="105"/>
      <c r="D36" s="105"/>
      <c r="E36" s="22">
        <v>2</v>
      </c>
      <c r="F36" s="22"/>
      <c r="G36" s="22"/>
    </row>
    <row r="37" spans="1:7" ht="15.75" x14ac:dyDescent="0.25">
      <c r="A37" s="105" t="s">
        <v>90</v>
      </c>
      <c r="B37" s="105"/>
      <c r="C37" s="105"/>
      <c r="D37" s="105"/>
      <c r="E37" s="22">
        <v>2</v>
      </c>
      <c r="F37" s="22"/>
      <c r="G37" s="22"/>
    </row>
    <row r="38" spans="1:7" ht="15.75" x14ac:dyDescent="0.25">
      <c r="A38" s="103" t="s">
        <v>91</v>
      </c>
      <c r="B38" s="103"/>
      <c r="C38" s="103"/>
      <c r="D38" s="103"/>
      <c r="E38" s="55">
        <f>SUM(E39:E47)</f>
        <v>9</v>
      </c>
      <c r="F38" s="55">
        <f t="shared" ref="F38:G38" si="4">SUM(F39:F47)</f>
        <v>0</v>
      </c>
      <c r="G38" s="55">
        <f t="shared" si="4"/>
        <v>0</v>
      </c>
    </row>
    <row r="39" spans="1:7" ht="15.75" x14ac:dyDescent="0.25">
      <c r="A39" s="79" t="s">
        <v>92</v>
      </c>
      <c r="B39" s="79"/>
      <c r="C39" s="79"/>
      <c r="D39" s="79"/>
      <c r="E39" s="22">
        <v>1</v>
      </c>
      <c r="F39" s="22"/>
      <c r="G39" s="22"/>
    </row>
    <row r="40" spans="1:7" ht="15.75" x14ac:dyDescent="0.25">
      <c r="A40" s="79" t="s">
        <v>93</v>
      </c>
      <c r="B40" s="79"/>
      <c r="C40" s="79"/>
      <c r="D40" s="79"/>
      <c r="E40" s="22">
        <v>1</v>
      </c>
      <c r="F40" s="22"/>
      <c r="G40" s="22"/>
    </row>
    <row r="41" spans="1:7" ht="15.75" x14ac:dyDescent="0.25">
      <c r="A41" s="79" t="s">
        <v>94</v>
      </c>
      <c r="B41" s="79"/>
      <c r="C41" s="79"/>
      <c r="D41" s="79"/>
      <c r="E41" s="22">
        <v>1</v>
      </c>
      <c r="F41" s="22"/>
      <c r="G41" s="22"/>
    </row>
    <row r="42" spans="1:7" ht="15.75" x14ac:dyDescent="0.25">
      <c r="A42" s="79" t="s">
        <v>95</v>
      </c>
      <c r="B42" s="79"/>
      <c r="C42" s="79"/>
      <c r="D42" s="79"/>
      <c r="E42" s="22">
        <v>1</v>
      </c>
      <c r="F42" s="22"/>
      <c r="G42" s="22"/>
    </row>
    <row r="43" spans="1:7" ht="15.75" x14ac:dyDescent="0.25">
      <c r="A43" s="79" t="s">
        <v>96</v>
      </c>
      <c r="B43" s="79"/>
      <c r="C43" s="79"/>
      <c r="D43" s="79"/>
      <c r="E43" s="22">
        <v>1</v>
      </c>
      <c r="F43" s="22"/>
      <c r="G43" s="22"/>
    </row>
    <row r="44" spans="1:7" ht="31.5" customHeight="1" x14ac:dyDescent="0.25">
      <c r="A44" s="79" t="s">
        <v>97</v>
      </c>
      <c r="B44" s="79"/>
      <c r="C44" s="79"/>
      <c r="D44" s="79"/>
      <c r="E44" s="22">
        <v>1</v>
      </c>
      <c r="F44" s="22"/>
      <c r="G44" s="22"/>
    </row>
    <row r="45" spans="1:7" ht="31.5" customHeight="1" x14ac:dyDescent="0.25">
      <c r="A45" s="79" t="s">
        <v>98</v>
      </c>
      <c r="B45" s="79"/>
      <c r="C45" s="79"/>
      <c r="D45" s="79"/>
      <c r="E45" s="22">
        <v>1</v>
      </c>
      <c r="F45" s="22"/>
      <c r="G45" s="22"/>
    </row>
    <row r="46" spans="1:7" ht="31.5" customHeight="1" x14ac:dyDescent="0.25">
      <c r="A46" s="79" t="s">
        <v>99</v>
      </c>
      <c r="B46" s="79"/>
      <c r="C46" s="79"/>
      <c r="D46" s="79"/>
      <c r="E46" s="22">
        <v>1</v>
      </c>
      <c r="F46" s="22"/>
      <c r="G46" s="22"/>
    </row>
    <row r="47" spans="1:7" ht="31.5" customHeight="1" x14ac:dyDescent="0.25">
      <c r="A47" s="79" t="s">
        <v>100</v>
      </c>
      <c r="B47" s="79"/>
      <c r="C47" s="79"/>
      <c r="D47" s="79"/>
      <c r="E47" s="22">
        <v>1</v>
      </c>
      <c r="F47" s="22"/>
      <c r="G47" s="22"/>
    </row>
    <row r="48" spans="1:7" ht="15.75" x14ac:dyDescent="0.25">
      <c r="A48" s="103" t="s">
        <v>101</v>
      </c>
      <c r="B48" s="103"/>
      <c r="C48" s="103"/>
      <c r="D48" s="103"/>
      <c r="E48" s="55">
        <f>SUM(E49:E53)</f>
        <v>5</v>
      </c>
      <c r="F48" s="55">
        <f t="shared" ref="F48:G48" si="5">SUM(F49:F53)</f>
        <v>0</v>
      </c>
      <c r="G48" s="55">
        <f t="shared" si="5"/>
        <v>0</v>
      </c>
    </row>
    <row r="49" spans="1:7" ht="15.75" x14ac:dyDescent="0.25">
      <c r="A49" s="105" t="s">
        <v>102</v>
      </c>
      <c r="B49" s="105"/>
      <c r="C49" s="105"/>
      <c r="D49" s="105"/>
      <c r="E49" s="22">
        <v>1</v>
      </c>
      <c r="F49" s="22"/>
      <c r="G49" s="22"/>
    </row>
    <row r="50" spans="1:7" ht="15.75" x14ac:dyDescent="0.25">
      <c r="A50" s="105" t="s">
        <v>103</v>
      </c>
      <c r="B50" s="105"/>
      <c r="C50" s="105"/>
      <c r="D50" s="105"/>
      <c r="E50" s="22">
        <v>1</v>
      </c>
      <c r="F50" s="22"/>
      <c r="G50" s="22"/>
    </row>
    <row r="51" spans="1:7" ht="15.75" x14ac:dyDescent="0.25">
      <c r="A51" s="105" t="s">
        <v>104</v>
      </c>
      <c r="B51" s="105"/>
      <c r="C51" s="105"/>
      <c r="D51" s="105"/>
      <c r="E51" s="22">
        <v>1</v>
      </c>
      <c r="F51" s="22"/>
      <c r="G51" s="22"/>
    </row>
    <row r="52" spans="1:7" ht="15.75" x14ac:dyDescent="0.25">
      <c r="A52" s="105" t="s">
        <v>105</v>
      </c>
      <c r="B52" s="105"/>
      <c r="C52" s="105"/>
      <c r="D52" s="105"/>
      <c r="E52" s="22">
        <v>1</v>
      </c>
      <c r="F52" s="22"/>
      <c r="G52" s="22"/>
    </row>
    <row r="53" spans="1:7" ht="15.75" x14ac:dyDescent="0.25">
      <c r="A53" s="105" t="s">
        <v>106</v>
      </c>
      <c r="B53" s="105"/>
      <c r="C53" s="105"/>
      <c r="D53" s="105"/>
      <c r="E53" s="22">
        <v>1</v>
      </c>
      <c r="F53" s="22"/>
      <c r="G53" s="22"/>
    </row>
    <row r="54" spans="1:7" ht="31.5" customHeight="1" x14ac:dyDescent="0.25">
      <c r="A54" s="102" t="s">
        <v>107</v>
      </c>
      <c r="B54" s="102"/>
      <c r="C54" s="102"/>
      <c r="D54" s="102"/>
      <c r="E54" s="25">
        <v>2</v>
      </c>
      <c r="F54" s="25"/>
      <c r="G54" s="26"/>
    </row>
    <row r="55" spans="1:7" ht="15.75" x14ac:dyDescent="0.25">
      <c r="A55" s="103" t="s">
        <v>108</v>
      </c>
      <c r="B55" s="103"/>
      <c r="C55" s="103"/>
      <c r="D55" s="103"/>
      <c r="E55" s="55">
        <f>SUM(E56:E65)</f>
        <v>10</v>
      </c>
      <c r="F55" s="55">
        <f t="shared" ref="F55:G55" si="6">SUM(F56:F65)</f>
        <v>0</v>
      </c>
      <c r="G55" s="55">
        <f t="shared" si="6"/>
        <v>0</v>
      </c>
    </row>
    <row r="56" spans="1:7" ht="48" customHeight="1" x14ac:dyDescent="0.25">
      <c r="A56" s="105" t="s">
        <v>109</v>
      </c>
      <c r="B56" s="105"/>
      <c r="C56" s="105"/>
      <c r="D56" s="105"/>
      <c r="E56" s="22">
        <v>1</v>
      </c>
      <c r="F56" s="22"/>
      <c r="G56" s="22"/>
    </row>
    <row r="57" spans="1:7" ht="48" customHeight="1" x14ac:dyDescent="0.25">
      <c r="A57" s="105" t="s">
        <v>110</v>
      </c>
      <c r="B57" s="105"/>
      <c r="C57" s="105"/>
      <c r="D57" s="105"/>
      <c r="E57" s="22">
        <v>1</v>
      </c>
      <c r="F57" s="22"/>
      <c r="G57" s="22"/>
    </row>
    <row r="58" spans="1:7" ht="32.25" customHeight="1" x14ac:dyDescent="0.25">
      <c r="A58" s="105" t="s">
        <v>111</v>
      </c>
      <c r="B58" s="105"/>
      <c r="C58" s="105"/>
      <c r="D58" s="105"/>
      <c r="E58" s="22">
        <v>1</v>
      </c>
      <c r="F58" s="22"/>
      <c r="G58" s="22"/>
    </row>
    <row r="59" spans="1:7" ht="33" customHeight="1" x14ac:dyDescent="0.25">
      <c r="A59" s="105" t="s">
        <v>112</v>
      </c>
      <c r="B59" s="105"/>
      <c r="C59" s="105"/>
      <c r="D59" s="105"/>
      <c r="E59" s="22">
        <v>1</v>
      </c>
      <c r="F59" s="22"/>
      <c r="G59" s="22"/>
    </row>
    <row r="60" spans="1:7" ht="33" customHeight="1" x14ac:dyDescent="0.25">
      <c r="A60" s="105" t="s">
        <v>113</v>
      </c>
      <c r="B60" s="105"/>
      <c r="C60" s="105"/>
      <c r="D60" s="105"/>
      <c r="E60" s="22">
        <v>1</v>
      </c>
      <c r="F60" s="22"/>
      <c r="G60" s="22"/>
    </row>
    <row r="61" spans="1:7" ht="31.5" customHeight="1" x14ac:dyDescent="0.25">
      <c r="A61" s="105" t="s">
        <v>114</v>
      </c>
      <c r="B61" s="105"/>
      <c r="C61" s="105"/>
      <c r="D61" s="105"/>
      <c r="E61" s="22">
        <v>1</v>
      </c>
      <c r="F61" s="22"/>
      <c r="G61" s="22"/>
    </row>
    <row r="62" spans="1:7" ht="94.5" customHeight="1" x14ac:dyDescent="0.25">
      <c r="A62" s="105" t="s">
        <v>115</v>
      </c>
      <c r="B62" s="105"/>
      <c r="C62" s="105"/>
      <c r="D62" s="105"/>
      <c r="E62" s="22">
        <v>1</v>
      </c>
      <c r="F62" s="22"/>
      <c r="G62" s="22"/>
    </row>
    <row r="63" spans="1:7" ht="30.75" customHeight="1" x14ac:dyDescent="0.25">
      <c r="A63" s="105" t="s">
        <v>116</v>
      </c>
      <c r="B63" s="105"/>
      <c r="C63" s="105"/>
      <c r="D63" s="105"/>
      <c r="E63" s="22">
        <v>1</v>
      </c>
      <c r="F63" s="22"/>
      <c r="G63" s="22"/>
    </row>
    <row r="64" spans="1:7" ht="32.25" customHeight="1" x14ac:dyDescent="0.25">
      <c r="A64" s="105" t="s">
        <v>117</v>
      </c>
      <c r="B64" s="105"/>
      <c r="C64" s="105"/>
      <c r="D64" s="105"/>
      <c r="E64" s="22">
        <v>1</v>
      </c>
      <c r="F64" s="22"/>
      <c r="G64" s="22"/>
    </row>
    <row r="65" spans="1:7" ht="46.5" customHeight="1" x14ac:dyDescent="0.25">
      <c r="A65" s="105" t="s">
        <v>118</v>
      </c>
      <c r="B65" s="105"/>
      <c r="C65" s="105"/>
      <c r="D65" s="105"/>
      <c r="E65" s="22">
        <v>1</v>
      </c>
      <c r="F65" s="22"/>
      <c r="G65" s="22"/>
    </row>
    <row r="66" spans="1:7" ht="15.75" x14ac:dyDescent="0.25">
      <c r="A66" s="103" t="s">
        <v>119</v>
      </c>
      <c r="B66" s="103"/>
      <c r="C66" s="103"/>
      <c r="D66" s="103"/>
      <c r="E66" s="55">
        <v>20</v>
      </c>
      <c r="F66" s="55">
        <v>20</v>
      </c>
      <c r="G66" s="56"/>
    </row>
    <row r="67" spans="1:7" ht="15.75" x14ac:dyDescent="0.25">
      <c r="A67" s="83" t="s">
        <v>120</v>
      </c>
      <c r="B67" s="83"/>
      <c r="C67" s="83"/>
      <c r="D67" s="83"/>
      <c r="E67" s="2">
        <f>SUM(E68,E72)</f>
        <v>20</v>
      </c>
      <c r="F67" s="2">
        <f t="shared" ref="F67:G67" si="7">SUM(F68,F72)</f>
        <v>0</v>
      </c>
      <c r="G67" s="2">
        <f t="shared" si="7"/>
        <v>0</v>
      </c>
    </row>
    <row r="68" spans="1:7" ht="15.75" x14ac:dyDescent="0.25">
      <c r="A68" s="103" t="s">
        <v>121</v>
      </c>
      <c r="B68" s="103"/>
      <c r="C68" s="103"/>
      <c r="D68" s="103"/>
      <c r="E68" s="55">
        <f>SUM(E69:E71)</f>
        <v>7</v>
      </c>
      <c r="F68" s="55">
        <f t="shared" ref="F68:G68" si="8">SUM(F69:F71)</f>
        <v>0</v>
      </c>
      <c r="G68" s="55">
        <f t="shared" si="8"/>
        <v>0</v>
      </c>
    </row>
    <row r="69" spans="1:7" ht="15.75" x14ac:dyDescent="0.25">
      <c r="A69" s="107" t="s">
        <v>202</v>
      </c>
      <c r="B69" s="108"/>
      <c r="C69" s="108"/>
      <c r="D69" s="108"/>
      <c r="E69" s="22">
        <v>4</v>
      </c>
      <c r="F69" s="22"/>
      <c r="G69" s="22"/>
    </row>
    <row r="70" spans="1:7" ht="15.75" x14ac:dyDescent="0.25">
      <c r="A70" s="107" t="s">
        <v>203</v>
      </c>
      <c r="B70" s="108"/>
      <c r="C70" s="108"/>
      <c r="D70" s="108"/>
      <c r="E70" s="22">
        <v>2</v>
      </c>
      <c r="F70" s="22"/>
      <c r="G70" s="22"/>
    </row>
    <row r="71" spans="1:7" ht="15.75" customHeight="1" x14ac:dyDescent="0.25">
      <c r="A71" s="107" t="s">
        <v>204</v>
      </c>
      <c r="B71" s="108"/>
      <c r="C71" s="108"/>
      <c r="D71" s="108"/>
      <c r="E71" s="22">
        <v>1</v>
      </c>
      <c r="F71" s="22"/>
      <c r="G71" s="22"/>
    </row>
    <row r="72" spans="1:7" ht="15.75" x14ac:dyDescent="0.25">
      <c r="A72" s="103" t="s">
        <v>122</v>
      </c>
      <c r="B72" s="103"/>
      <c r="C72" s="103"/>
      <c r="D72" s="103"/>
      <c r="E72" s="21">
        <f>SUM(E73,E77)</f>
        <v>13</v>
      </c>
      <c r="F72" s="21"/>
      <c r="G72" s="21">
        <f t="shared" ref="G72" si="9">SUM(G73,G77)</f>
        <v>0</v>
      </c>
    </row>
    <row r="73" spans="1:7" ht="15.75" x14ac:dyDescent="0.25">
      <c r="A73" s="106" t="s">
        <v>123</v>
      </c>
      <c r="B73" s="106"/>
      <c r="C73" s="106"/>
      <c r="D73" s="106"/>
      <c r="E73" s="55">
        <f>SUM(E74:E76)</f>
        <v>7</v>
      </c>
      <c r="F73" s="55">
        <f t="shared" ref="F73:G73" si="10">SUM(F74:F76)</f>
        <v>0</v>
      </c>
      <c r="G73" s="55">
        <f t="shared" si="10"/>
        <v>0</v>
      </c>
    </row>
    <row r="74" spans="1:7" ht="15.75" x14ac:dyDescent="0.25">
      <c r="A74" s="107" t="s">
        <v>202</v>
      </c>
      <c r="B74" s="108"/>
      <c r="C74" s="108"/>
      <c r="D74" s="108"/>
      <c r="E74" s="22">
        <v>4</v>
      </c>
      <c r="F74" s="22"/>
      <c r="G74" s="22"/>
    </row>
    <row r="75" spans="1:7" ht="15.75" x14ac:dyDescent="0.25">
      <c r="A75" s="107" t="s">
        <v>203</v>
      </c>
      <c r="B75" s="108"/>
      <c r="C75" s="108"/>
      <c r="D75" s="108"/>
      <c r="E75" s="22">
        <v>2</v>
      </c>
      <c r="F75" s="22"/>
      <c r="G75" s="22"/>
    </row>
    <row r="76" spans="1:7" ht="15.75" customHeight="1" x14ac:dyDescent="0.25">
      <c r="A76" s="107" t="s">
        <v>204</v>
      </c>
      <c r="B76" s="108"/>
      <c r="C76" s="108"/>
      <c r="D76" s="108"/>
      <c r="E76" s="22">
        <v>1</v>
      </c>
      <c r="F76" s="22"/>
      <c r="G76" s="22"/>
    </row>
    <row r="77" spans="1:7" ht="15.75" x14ac:dyDescent="0.25">
      <c r="A77" s="106" t="s">
        <v>124</v>
      </c>
      <c r="B77" s="106"/>
      <c r="C77" s="106"/>
      <c r="D77" s="106"/>
      <c r="E77" s="55">
        <f>SUM(E78:E80)</f>
        <v>6</v>
      </c>
      <c r="F77" s="55">
        <f t="shared" ref="F77:G77" si="11">SUM(F78:F80)</f>
        <v>0</v>
      </c>
      <c r="G77" s="55">
        <f t="shared" si="11"/>
        <v>0</v>
      </c>
    </row>
    <row r="78" spans="1:7" ht="15.75" x14ac:dyDescent="0.25">
      <c r="A78" s="107" t="s">
        <v>202</v>
      </c>
      <c r="B78" s="108"/>
      <c r="C78" s="108"/>
      <c r="D78" s="108"/>
      <c r="E78" s="22">
        <v>2</v>
      </c>
      <c r="F78" s="22"/>
      <c r="G78" s="22"/>
    </row>
    <row r="79" spans="1:7" ht="15.75" x14ac:dyDescent="0.25">
      <c r="A79" s="107" t="s">
        <v>203</v>
      </c>
      <c r="B79" s="108"/>
      <c r="C79" s="108"/>
      <c r="D79" s="108"/>
      <c r="E79" s="22">
        <v>2</v>
      </c>
      <c r="F79" s="22"/>
      <c r="G79" s="22"/>
    </row>
    <row r="80" spans="1:7" ht="15.75" customHeight="1" x14ac:dyDescent="0.25">
      <c r="A80" s="107" t="s">
        <v>204</v>
      </c>
      <c r="B80" s="108"/>
      <c r="C80" s="108"/>
      <c r="D80" s="108"/>
      <c r="E80" s="22">
        <v>2</v>
      </c>
      <c r="F80" s="22"/>
      <c r="G80" s="22"/>
    </row>
    <row r="81" spans="1:7" ht="15.75" x14ac:dyDescent="0.25">
      <c r="D81" s="7" t="s">
        <v>36</v>
      </c>
      <c r="E81" s="21">
        <f>SUM(E13,E21,E29,E55,E66,E67)</f>
        <v>100</v>
      </c>
      <c r="F81" s="21">
        <f t="shared" ref="F81:G81" si="12">SUM(F13,F21,F29,F55,F66,F67)</f>
        <v>20</v>
      </c>
      <c r="G81" s="21">
        <f t="shared" si="12"/>
        <v>0</v>
      </c>
    </row>
    <row r="82" spans="1:7" ht="15.75" x14ac:dyDescent="0.25">
      <c r="D82" s="7" t="s">
        <v>37</v>
      </c>
      <c r="E82" s="21"/>
      <c r="F82" s="55" t="str">
        <f>IF(F80="","",IF(AND(F81&gt;=95,MIN(F$13,F$21,F$30,F$38,F$48,F$55,F$66,F$68,F$73,F$77)&gt;0),"XS",IF(F81&gt;=90,"TT",IF(F81&gt;=80,"KHÁ",IF(F81&gt;=70,"TB","YẾU")))))</f>
        <v/>
      </c>
      <c r="G82" s="22"/>
    </row>
    <row r="83" spans="1:7" x14ac:dyDescent="0.25">
      <c r="A83" s="15" t="s">
        <v>302</v>
      </c>
    </row>
    <row r="84" spans="1:7" s="11" customFormat="1" x14ac:dyDescent="0.25">
      <c r="D84" s="58" t="s">
        <v>184</v>
      </c>
      <c r="E84" s="58"/>
      <c r="F84" s="58"/>
      <c r="G84" s="58"/>
    </row>
    <row r="85" spans="1:7" s="11" customFormat="1" x14ac:dyDescent="0.25">
      <c r="A85" s="19" t="s">
        <v>196</v>
      </c>
      <c r="D85" s="16"/>
      <c r="E85" s="16"/>
      <c r="F85" s="16"/>
      <c r="G85" s="16"/>
    </row>
    <row r="86" spans="1:7" s="11" customFormat="1" x14ac:dyDescent="0.25">
      <c r="A86" s="18" t="s">
        <v>191</v>
      </c>
      <c r="B86" s="14" t="s">
        <v>185</v>
      </c>
    </row>
    <row r="87" spans="1:7" s="11" customFormat="1" x14ac:dyDescent="0.25">
      <c r="A87" s="18" t="s">
        <v>192</v>
      </c>
      <c r="B87" s="14" t="s">
        <v>186</v>
      </c>
    </row>
    <row r="88" spans="1:7" s="11" customFormat="1" x14ac:dyDescent="0.25">
      <c r="A88" s="18" t="s">
        <v>193</v>
      </c>
      <c r="B88" s="14" t="s">
        <v>187</v>
      </c>
    </row>
    <row r="89" spans="1:7" s="11" customFormat="1" x14ac:dyDescent="0.25">
      <c r="A89" s="18" t="s">
        <v>194</v>
      </c>
      <c r="B89" s="14" t="s">
        <v>188</v>
      </c>
    </row>
    <row r="90" spans="1:7" s="11" customFormat="1" x14ac:dyDescent="0.25">
      <c r="A90" s="18" t="s">
        <v>195</v>
      </c>
      <c r="B90" s="14" t="s">
        <v>189</v>
      </c>
    </row>
    <row r="91" spans="1:7" s="11" customFormat="1" x14ac:dyDescent="0.25">
      <c r="A91" s="15" t="s">
        <v>214</v>
      </c>
    </row>
  </sheetData>
  <mergeCells count="79">
    <mergeCell ref="D84:G84"/>
    <mergeCell ref="A1:B1"/>
    <mergeCell ref="C1:G1"/>
    <mergeCell ref="A2:B2"/>
    <mergeCell ref="C2:G2"/>
    <mergeCell ref="A5:G5"/>
    <mergeCell ref="A6:G6"/>
    <mergeCell ref="A7:G7"/>
    <mergeCell ref="A8:G8"/>
    <mergeCell ref="A10:G10"/>
    <mergeCell ref="A76:D76"/>
    <mergeCell ref="A77:D77"/>
    <mergeCell ref="A78:D78"/>
    <mergeCell ref="A79:D79"/>
    <mergeCell ref="A80:D80"/>
    <mergeCell ref="A71:D71"/>
    <mergeCell ref="A73:D73"/>
    <mergeCell ref="A74:D74"/>
    <mergeCell ref="A75:D75"/>
    <mergeCell ref="A66:D66"/>
    <mergeCell ref="A67:D67"/>
    <mergeCell ref="A68:D68"/>
    <mergeCell ref="A69:D69"/>
    <mergeCell ref="A70:D70"/>
    <mergeCell ref="A62:D62"/>
    <mergeCell ref="A63:D63"/>
    <mergeCell ref="A64:D64"/>
    <mergeCell ref="A65:D65"/>
    <mergeCell ref="A72:D72"/>
    <mergeCell ref="A57:D57"/>
    <mergeCell ref="A58:D58"/>
    <mergeCell ref="A59:D59"/>
    <mergeCell ref="A60:D60"/>
    <mergeCell ref="A61:D61"/>
    <mergeCell ref="A52:D52"/>
    <mergeCell ref="A53:D53"/>
    <mergeCell ref="A54:D54"/>
    <mergeCell ref="A55:D55"/>
    <mergeCell ref="A56:D56"/>
    <mergeCell ref="A47:D47"/>
    <mergeCell ref="A48:D48"/>
    <mergeCell ref="A49:D49"/>
    <mergeCell ref="A50:D50"/>
    <mergeCell ref="A51:D51"/>
    <mergeCell ref="A42:D42"/>
    <mergeCell ref="A43:D43"/>
    <mergeCell ref="A44:D44"/>
    <mergeCell ref="A45:D45"/>
    <mergeCell ref="A46:D46"/>
    <mergeCell ref="A37:D37"/>
    <mergeCell ref="A38:D38"/>
    <mergeCell ref="A39:D39"/>
    <mergeCell ref="A40:D40"/>
    <mergeCell ref="A41:D41"/>
    <mergeCell ref="A32:D32"/>
    <mergeCell ref="A33:D33"/>
    <mergeCell ref="A34:D34"/>
    <mergeCell ref="A35:D35"/>
    <mergeCell ref="A36:D36"/>
    <mergeCell ref="A27:D27"/>
    <mergeCell ref="A28:D28"/>
    <mergeCell ref="A29:D29"/>
    <mergeCell ref="A30:D30"/>
    <mergeCell ref="A31:D31"/>
    <mergeCell ref="A22:D22"/>
    <mergeCell ref="A23:D23"/>
    <mergeCell ref="A24:D24"/>
    <mergeCell ref="A25:D25"/>
    <mergeCell ref="A26:D26"/>
    <mergeCell ref="A17:D17"/>
    <mergeCell ref="A18:D18"/>
    <mergeCell ref="A19:D19"/>
    <mergeCell ref="A20:D20"/>
    <mergeCell ref="A21:D21"/>
    <mergeCell ref="A12:D12"/>
    <mergeCell ref="A13:D13"/>
    <mergeCell ref="A14:D14"/>
    <mergeCell ref="A15:D15"/>
    <mergeCell ref="A16:D16"/>
  </mergeCells>
  <printOptions horizontalCentered="1"/>
  <pageMargins left="0.5" right="0.5" top="0.5" bottom="0.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topLeftCell="A51" workbookViewId="0">
      <selection activeCell="A56" sqref="A56"/>
    </sheetView>
  </sheetViews>
  <sheetFormatPr defaultRowHeight="15" x14ac:dyDescent="0.25"/>
  <cols>
    <col min="1" max="2" width="16.7109375" customWidth="1"/>
    <col min="3" max="4" width="17.140625" customWidth="1"/>
    <col min="5" max="7" width="7.140625" customWidth="1"/>
  </cols>
  <sheetData>
    <row r="1" spans="1:7" s="9" customFormat="1" ht="15.75" x14ac:dyDescent="0.25">
      <c r="A1" s="57" t="s">
        <v>175</v>
      </c>
      <c r="B1" s="57"/>
      <c r="C1" s="66" t="s">
        <v>177</v>
      </c>
      <c r="D1" s="66"/>
      <c r="E1" s="66"/>
      <c r="F1" s="66"/>
      <c r="G1" s="66"/>
    </row>
    <row r="2" spans="1:7" s="9" customFormat="1" ht="16.5" x14ac:dyDescent="0.25">
      <c r="A2" s="66" t="s">
        <v>176</v>
      </c>
      <c r="B2" s="66"/>
      <c r="C2" s="67" t="s">
        <v>178</v>
      </c>
      <c r="D2" s="67"/>
      <c r="E2" s="67"/>
      <c r="F2" s="67"/>
      <c r="G2" s="67"/>
    </row>
    <row r="3" spans="1:7" s="11" customFormat="1" x14ac:dyDescent="0.25"/>
    <row r="4" spans="1:7" s="11" customFormat="1" x14ac:dyDescent="0.25">
      <c r="D4" s="27" t="s">
        <v>216</v>
      </c>
    </row>
    <row r="5" spans="1:7" s="11" customFormat="1" ht="16.5" x14ac:dyDescent="0.25">
      <c r="A5" s="67" t="s">
        <v>210</v>
      </c>
      <c r="B5" s="67"/>
      <c r="C5" s="67"/>
      <c r="D5" s="67"/>
      <c r="E5" s="67"/>
      <c r="F5" s="67"/>
      <c r="G5" s="67"/>
    </row>
    <row r="6" spans="1:7" s="11" customFormat="1" ht="16.5" x14ac:dyDescent="0.25">
      <c r="A6" s="67" t="s">
        <v>209</v>
      </c>
      <c r="B6" s="67"/>
      <c r="C6" s="67"/>
      <c r="D6" s="67"/>
      <c r="E6" s="67"/>
      <c r="F6" s="67"/>
      <c r="G6" s="67"/>
    </row>
    <row r="7" spans="1:7" s="11" customFormat="1" ht="16.5" x14ac:dyDescent="0.25">
      <c r="A7" s="67" t="s">
        <v>208</v>
      </c>
      <c r="B7" s="67"/>
      <c r="C7" s="67"/>
      <c r="D7" s="67"/>
      <c r="E7" s="67"/>
      <c r="F7" s="67"/>
      <c r="G7" s="67"/>
    </row>
    <row r="8" spans="1:7" s="11" customFormat="1" ht="16.5" x14ac:dyDescent="0.25">
      <c r="A8" s="67" t="s">
        <v>182</v>
      </c>
      <c r="B8" s="67"/>
      <c r="C8" s="67"/>
      <c r="D8" s="67"/>
      <c r="E8" s="67"/>
      <c r="F8" s="67"/>
      <c r="G8" s="67"/>
    </row>
    <row r="9" spans="1:7" s="11" customFormat="1" x14ac:dyDescent="0.25">
      <c r="A9" s="12"/>
      <c r="B9" s="12"/>
      <c r="C9" s="12"/>
      <c r="D9" s="12"/>
      <c r="E9" s="12"/>
      <c r="F9" s="12"/>
      <c r="G9" s="12"/>
    </row>
    <row r="10" spans="1:7" s="11" customFormat="1" ht="15.75" x14ac:dyDescent="0.25">
      <c r="A10" s="66" t="s">
        <v>183</v>
      </c>
      <c r="B10" s="66"/>
      <c r="C10" s="66"/>
      <c r="D10" s="66"/>
      <c r="E10" s="66"/>
      <c r="F10" s="66"/>
      <c r="G10" s="66"/>
    </row>
    <row r="11" spans="1:7" s="11" customFormat="1" x14ac:dyDescent="0.25"/>
    <row r="12" spans="1:7" ht="31.5" x14ac:dyDescent="0.25">
      <c r="A12" s="114" t="s">
        <v>0</v>
      </c>
      <c r="B12" s="114"/>
      <c r="C12" s="114"/>
      <c r="D12" s="114"/>
      <c r="E12" s="21" t="s">
        <v>172</v>
      </c>
      <c r="F12" s="21" t="s">
        <v>173</v>
      </c>
      <c r="G12" s="21" t="s">
        <v>174</v>
      </c>
    </row>
    <row r="13" spans="1:7" ht="15.75" x14ac:dyDescent="0.25">
      <c r="A13" s="103" t="s">
        <v>125</v>
      </c>
      <c r="B13" s="103"/>
      <c r="C13" s="103"/>
      <c r="D13" s="103"/>
      <c r="E13" s="25">
        <f>SUM(E14:E15)</f>
        <v>27</v>
      </c>
      <c r="F13" s="25">
        <f t="shared" ref="F13:G13" si="0">SUM(F14:F15)</f>
        <v>0</v>
      </c>
      <c r="G13" s="25">
        <f t="shared" si="0"/>
        <v>0</v>
      </c>
    </row>
    <row r="14" spans="1:7" ht="47.25" customHeight="1" x14ac:dyDescent="0.25">
      <c r="A14" s="105" t="s">
        <v>126</v>
      </c>
      <c r="B14" s="105"/>
      <c r="C14" s="105"/>
      <c r="D14" s="105"/>
      <c r="E14" s="21">
        <v>3</v>
      </c>
      <c r="F14" s="54"/>
      <c r="G14" s="23"/>
    </row>
    <row r="15" spans="1:7" ht="15.75" x14ac:dyDescent="0.25">
      <c r="A15" s="105" t="s">
        <v>127</v>
      </c>
      <c r="B15" s="105"/>
      <c r="C15" s="105"/>
      <c r="D15" s="105"/>
      <c r="E15" s="21">
        <f>SUM(E16:E25)</f>
        <v>24</v>
      </c>
      <c r="F15" s="21">
        <f t="shared" ref="F15:G15" si="1">SUM(F16:F25)</f>
        <v>0</v>
      </c>
      <c r="G15" s="21">
        <f t="shared" si="1"/>
        <v>0</v>
      </c>
    </row>
    <row r="16" spans="1:7" ht="31.5" customHeight="1" x14ac:dyDescent="0.25">
      <c r="A16" s="105" t="s">
        <v>128</v>
      </c>
      <c r="B16" s="105"/>
      <c r="C16" s="105"/>
      <c r="D16" s="105"/>
      <c r="E16" s="22">
        <v>2</v>
      </c>
      <c r="F16" s="22"/>
      <c r="G16" s="23"/>
    </row>
    <row r="17" spans="1:7" ht="15.75" x14ac:dyDescent="0.25">
      <c r="A17" s="105" t="s">
        <v>129</v>
      </c>
      <c r="B17" s="105"/>
      <c r="C17" s="105"/>
      <c r="D17" s="105"/>
      <c r="E17" s="22">
        <v>2</v>
      </c>
      <c r="F17" s="22"/>
      <c r="G17" s="23"/>
    </row>
    <row r="18" spans="1:7" ht="47.25" customHeight="1" x14ac:dyDescent="0.25">
      <c r="A18" s="105" t="s">
        <v>130</v>
      </c>
      <c r="B18" s="105"/>
      <c r="C18" s="105"/>
      <c r="D18" s="105"/>
      <c r="E18" s="22">
        <v>2</v>
      </c>
      <c r="F18" s="22"/>
      <c r="G18" s="23"/>
    </row>
    <row r="19" spans="1:7" ht="47.25" customHeight="1" x14ac:dyDescent="0.25">
      <c r="A19" s="105" t="s">
        <v>131</v>
      </c>
      <c r="B19" s="105"/>
      <c r="C19" s="105"/>
      <c r="D19" s="105"/>
      <c r="E19" s="22">
        <v>2</v>
      </c>
      <c r="F19" s="22"/>
      <c r="G19" s="23"/>
    </row>
    <row r="20" spans="1:7" ht="47.25" customHeight="1" x14ac:dyDescent="0.25">
      <c r="A20" s="109" t="s">
        <v>132</v>
      </c>
      <c r="B20" s="110"/>
      <c r="C20" s="110"/>
      <c r="D20" s="111"/>
      <c r="E20" s="22">
        <v>3</v>
      </c>
      <c r="F20" s="22"/>
      <c r="G20" s="23"/>
    </row>
    <row r="21" spans="1:7" ht="31.5" customHeight="1" x14ac:dyDescent="0.25">
      <c r="A21" s="105" t="s">
        <v>133</v>
      </c>
      <c r="B21" s="105"/>
      <c r="C21" s="105"/>
      <c r="D21" s="105"/>
      <c r="E21" s="22">
        <v>2</v>
      </c>
      <c r="F21" s="22"/>
      <c r="G21" s="23"/>
    </row>
    <row r="22" spans="1:7" ht="31.5" customHeight="1" x14ac:dyDescent="0.25">
      <c r="A22" s="105" t="s">
        <v>134</v>
      </c>
      <c r="B22" s="105"/>
      <c r="C22" s="105"/>
      <c r="D22" s="105"/>
      <c r="E22" s="22">
        <v>2</v>
      </c>
      <c r="F22" s="22"/>
      <c r="G22" s="23"/>
    </row>
    <row r="23" spans="1:7" ht="31.5" customHeight="1" x14ac:dyDescent="0.25">
      <c r="A23" s="105" t="s">
        <v>135</v>
      </c>
      <c r="B23" s="105"/>
      <c r="C23" s="105"/>
      <c r="D23" s="105"/>
      <c r="E23" s="22">
        <v>2</v>
      </c>
      <c r="F23" s="22"/>
      <c r="G23" s="23"/>
    </row>
    <row r="24" spans="1:7" ht="48" customHeight="1" x14ac:dyDescent="0.25">
      <c r="A24" s="105" t="s">
        <v>136</v>
      </c>
      <c r="B24" s="105"/>
      <c r="C24" s="105"/>
      <c r="D24" s="105"/>
      <c r="E24" s="22">
        <v>2</v>
      </c>
      <c r="F24" s="22"/>
      <c r="G24" s="23"/>
    </row>
    <row r="25" spans="1:7" ht="15.75" x14ac:dyDescent="0.25">
      <c r="A25" s="105" t="s">
        <v>137</v>
      </c>
      <c r="B25" s="105"/>
      <c r="C25" s="105"/>
      <c r="D25" s="105"/>
      <c r="E25" s="21">
        <f>SUM(E26:E29)</f>
        <v>5</v>
      </c>
      <c r="F25" s="21">
        <f t="shared" ref="F25:G25" si="2">SUM(F26:F29)</f>
        <v>0</v>
      </c>
      <c r="G25" s="21">
        <f t="shared" si="2"/>
        <v>0</v>
      </c>
    </row>
    <row r="26" spans="1:7" ht="15.75" x14ac:dyDescent="0.25">
      <c r="A26" s="112" t="s">
        <v>138</v>
      </c>
      <c r="B26" s="105"/>
      <c r="C26" s="105"/>
      <c r="D26" s="105"/>
      <c r="E26" s="22">
        <v>1</v>
      </c>
      <c r="F26" s="22"/>
      <c r="G26" s="23"/>
    </row>
    <row r="27" spans="1:7" ht="31.5" customHeight="1" x14ac:dyDescent="0.25">
      <c r="A27" s="112" t="s">
        <v>199</v>
      </c>
      <c r="B27" s="105"/>
      <c r="C27" s="105"/>
      <c r="D27" s="105"/>
      <c r="E27" s="22">
        <v>2</v>
      </c>
      <c r="F27" s="22"/>
      <c r="G27" s="23"/>
    </row>
    <row r="28" spans="1:7" ht="30.75" customHeight="1" x14ac:dyDescent="0.25">
      <c r="A28" s="112" t="s">
        <v>139</v>
      </c>
      <c r="B28" s="105"/>
      <c r="C28" s="105"/>
      <c r="D28" s="105"/>
      <c r="E28" s="22">
        <v>1</v>
      </c>
      <c r="F28" s="22"/>
      <c r="G28" s="23"/>
    </row>
    <row r="29" spans="1:7" ht="30.75" customHeight="1" x14ac:dyDescent="0.25">
      <c r="A29" s="112" t="s">
        <v>140</v>
      </c>
      <c r="B29" s="105"/>
      <c r="C29" s="105"/>
      <c r="D29" s="105"/>
      <c r="E29" s="22">
        <v>1</v>
      </c>
      <c r="F29" s="22"/>
      <c r="G29" s="23"/>
    </row>
    <row r="30" spans="1:7" ht="15.75" x14ac:dyDescent="0.25">
      <c r="A30" s="103" t="s">
        <v>141</v>
      </c>
      <c r="B30" s="103"/>
      <c r="C30" s="103"/>
      <c r="D30" s="103"/>
      <c r="E30" s="25">
        <f>SUM(E31:E36)</f>
        <v>38</v>
      </c>
      <c r="F30" s="25">
        <f t="shared" ref="F30:G30" si="3">SUM(F31:F36)</f>
        <v>0</v>
      </c>
      <c r="G30" s="25">
        <f t="shared" si="3"/>
        <v>0</v>
      </c>
    </row>
    <row r="31" spans="1:7" ht="31.5" customHeight="1" x14ac:dyDescent="0.25">
      <c r="A31" s="105" t="s">
        <v>142</v>
      </c>
      <c r="B31" s="105"/>
      <c r="C31" s="105"/>
      <c r="D31" s="105"/>
      <c r="E31" s="22">
        <v>5</v>
      </c>
      <c r="F31" s="22"/>
      <c r="G31" s="23"/>
    </row>
    <row r="32" spans="1:7" ht="31.5" customHeight="1" x14ac:dyDescent="0.25">
      <c r="A32" s="105" t="s">
        <v>143</v>
      </c>
      <c r="B32" s="105"/>
      <c r="C32" s="105"/>
      <c r="D32" s="105"/>
      <c r="E32" s="22">
        <v>7</v>
      </c>
      <c r="F32" s="22"/>
      <c r="G32" s="23"/>
    </row>
    <row r="33" spans="1:7" ht="31.5" customHeight="1" x14ac:dyDescent="0.25">
      <c r="A33" s="105" t="s">
        <v>144</v>
      </c>
      <c r="B33" s="105"/>
      <c r="C33" s="105"/>
      <c r="D33" s="105"/>
      <c r="E33" s="22">
        <v>6</v>
      </c>
      <c r="F33" s="22"/>
      <c r="G33" s="23"/>
    </row>
    <row r="34" spans="1:7" ht="31.5" customHeight="1" x14ac:dyDescent="0.25">
      <c r="A34" s="105" t="s">
        <v>145</v>
      </c>
      <c r="B34" s="105"/>
      <c r="C34" s="105"/>
      <c r="D34" s="105"/>
      <c r="E34" s="22">
        <v>6</v>
      </c>
      <c r="F34" s="22"/>
      <c r="G34" s="23"/>
    </row>
    <row r="35" spans="1:7" ht="31.5" customHeight="1" x14ac:dyDescent="0.25">
      <c r="A35" s="105" t="s">
        <v>146</v>
      </c>
      <c r="B35" s="105"/>
      <c r="C35" s="105"/>
      <c r="D35" s="105"/>
      <c r="E35" s="22">
        <v>9</v>
      </c>
      <c r="F35" s="22"/>
      <c r="G35" s="23"/>
    </row>
    <row r="36" spans="1:7" ht="31.5" customHeight="1" x14ac:dyDescent="0.25">
      <c r="A36" s="105" t="s">
        <v>200</v>
      </c>
      <c r="B36" s="105"/>
      <c r="C36" s="105"/>
      <c r="D36" s="105"/>
      <c r="E36" s="22">
        <v>5</v>
      </c>
      <c r="F36" s="22"/>
      <c r="G36" s="23"/>
    </row>
    <row r="37" spans="1:7" ht="15.75" x14ac:dyDescent="0.25">
      <c r="A37" s="103" t="s">
        <v>147</v>
      </c>
      <c r="B37" s="103"/>
      <c r="C37" s="103"/>
      <c r="D37" s="103"/>
      <c r="E37" s="25">
        <f>SUM(E38,E43)</f>
        <v>33</v>
      </c>
      <c r="F37" s="25">
        <f t="shared" ref="F37:G37" si="4">SUM(F38,F43)</f>
        <v>0</v>
      </c>
      <c r="G37" s="25">
        <f t="shared" si="4"/>
        <v>0</v>
      </c>
    </row>
    <row r="38" spans="1:7" ht="15.75" x14ac:dyDescent="0.25">
      <c r="A38" s="113" t="s">
        <v>201</v>
      </c>
      <c r="B38" s="113"/>
      <c r="C38" s="113"/>
      <c r="D38" s="113"/>
      <c r="E38" s="21">
        <f>SUM(E39:E42)</f>
        <v>11</v>
      </c>
      <c r="F38" s="21">
        <f t="shared" ref="F38:G38" si="5">SUM(F39:F42)</f>
        <v>0</v>
      </c>
      <c r="G38" s="21">
        <f t="shared" si="5"/>
        <v>0</v>
      </c>
    </row>
    <row r="39" spans="1:7" ht="15.75" x14ac:dyDescent="0.25">
      <c r="A39" s="107" t="s">
        <v>202</v>
      </c>
      <c r="B39" s="108"/>
      <c r="C39" s="108"/>
      <c r="D39" s="108"/>
      <c r="E39" s="22">
        <v>4</v>
      </c>
      <c r="F39" s="22"/>
      <c r="G39" s="24"/>
    </row>
    <row r="40" spans="1:7" ht="15.75" x14ac:dyDescent="0.25">
      <c r="A40" s="107" t="s">
        <v>203</v>
      </c>
      <c r="B40" s="108"/>
      <c r="C40" s="108"/>
      <c r="D40" s="108"/>
      <c r="E40" s="22">
        <v>4</v>
      </c>
      <c r="F40" s="22"/>
      <c r="G40" s="24"/>
    </row>
    <row r="41" spans="1:7" ht="15.75" customHeight="1" x14ac:dyDescent="0.25">
      <c r="A41" s="107" t="s">
        <v>204</v>
      </c>
      <c r="B41" s="108"/>
      <c r="C41" s="108"/>
      <c r="D41" s="108"/>
      <c r="E41" s="22">
        <v>2</v>
      </c>
      <c r="F41" s="22"/>
      <c r="G41" s="24"/>
    </row>
    <row r="42" spans="1:7" ht="15.75" customHeight="1" x14ac:dyDescent="0.25">
      <c r="A42" s="107" t="s">
        <v>205</v>
      </c>
      <c r="B42" s="108"/>
      <c r="C42" s="108"/>
      <c r="D42" s="108"/>
      <c r="E42" s="22">
        <v>1</v>
      </c>
      <c r="F42" s="22"/>
      <c r="G42" s="24"/>
    </row>
    <row r="43" spans="1:7" ht="15.75" x14ac:dyDescent="0.25">
      <c r="A43" s="105" t="s">
        <v>206</v>
      </c>
      <c r="B43" s="105"/>
      <c r="C43" s="105"/>
      <c r="D43" s="105"/>
      <c r="E43" s="21">
        <f>SUM(E44,E48)</f>
        <v>22</v>
      </c>
      <c r="F43" s="21">
        <f t="shared" ref="F43:G43" si="6">SUM(F44,F48)</f>
        <v>0</v>
      </c>
      <c r="G43" s="21">
        <f t="shared" si="6"/>
        <v>0</v>
      </c>
    </row>
    <row r="44" spans="1:7" ht="15.75" x14ac:dyDescent="0.25">
      <c r="A44" s="105" t="s">
        <v>148</v>
      </c>
      <c r="B44" s="105"/>
      <c r="C44" s="105"/>
      <c r="D44" s="105"/>
      <c r="E44" s="21">
        <f>SUM(E45:E47)</f>
        <v>13</v>
      </c>
      <c r="F44" s="21">
        <f t="shared" ref="F44:G44" si="7">SUM(F45:F47)</f>
        <v>0</v>
      </c>
      <c r="G44" s="21">
        <f t="shared" si="7"/>
        <v>0</v>
      </c>
    </row>
    <row r="45" spans="1:7" ht="15.75" x14ac:dyDescent="0.25">
      <c r="A45" s="107" t="s">
        <v>203</v>
      </c>
      <c r="B45" s="108"/>
      <c r="C45" s="108"/>
      <c r="D45" s="108"/>
      <c r="E45" s="22">
        <v>6</v>
      </c>
      <c r="F45" s="22"/>
      <c r="G45" s="24"/>
    </row>
    <row r="46" spans="1:7" ht="15.75" x14ac:dyDescent="0.25">
      <c r="A46" s="107" t="s">
        <v>204</v>
      </c>
      <c r="B46" s="108"/>
      <c r="C46" s="108"/>
      <c r="D46" s="108"/>
      <c r="E46" s="22">
        <v>5</v>
      </c>
      <c r="F46" s="22"/>
      <c r="G46" s="24"/>
    </row>
    <row r="47" spans="1:7" ht="15.75" x14ac:dyDescent="0.25">
      <c r="A47" s="107" t="s">
        <v>205</v>
      </c>
      <c r="B47" s="108"/>
      <c r="C47" s="108"/>
      <c r="D47" s="108"/>
      <c r="E47" s="22">
        <v>2</v>
      </c>
      <c r="F47" s="22"/>
      <c r="G47" s="24"/>
    </row>
    <row r="48" spans="1:7" ht="15.75" x14ac:dyDescent="0.25">
      <c r="A48" s="105" t="s">
        <v>149</v>
      </c>
      <c r="B48" s="105"/>
      <c r="C48" s="105"/>
      <c r="D48" s="105"/>
      <c r="E48" s="21">
        <f>SUM(E49:E52)</f>
        <v>9</v>
      </c>
      <c r="F48" s="21">
        <f t="shared" ref="F48:G48" si="8">SUM(F49:F52)</f>
        <v>0</v>
      </c>
      <c r="G48" s="21">
        <f t="shared" si="8"/>
        <v>0</v>
      </c>
    </row>
    <row r="49" spans="1:7" ht="15.75" x14ac:dyDescent="0.25">
      <c r="A49" s="107" t="s">
        <v>202</v>
      </c>
      <c r="B49" s="108"/>
      <c r="C49" s="108"/>
      <c r="D49" s="108"/>
      <c r="E49" s="22">
        <v>3</v>
      </c>
      <c r="F49" s="22"/>
      <c r="G49" s="24"/>
    </row>
    <row r="50" spans="1:7" ht="15.75" x14ac:dyDescent="0.25">
      <c r="A50" s="107" t="s">
        <v>203</v>
      </c>
      <c r="B50" s="108"/>
      <c r="C50" s="108"/>
      <c r="D50" s="108"/>
      <c r="E50" s="22">
        <v>3</v>
      </c>
      <c r="F50" s="22"/>
      <c r="G50" s="24"/>
    </row>
    <row r="51" spans="1:7" ht="15.75" customHeight="1" x14ac:dyDescent="0.25">
      <c r="A51" s="107" t="s">
        <v>204</v>
      </c>
      <c r="B51" s="108"/>
      <c r="C51" s="108"/>
      <c r="D51" s="108"/>
      <c r="E51" s="22">
        <v>2</v>
      </c>
      <c r="F51" s="22"/>
      <c r="G51" s="24"/>
    </row>
    <row r="52" spans="1:7" ht="15.75" customHeight="1" x14ac:dyDescent="0.25">
      <c r="A52" s="107" t="s">
        <v>205</v>
      </c>
      <c r="B52" s="108"/>
      <c r="C52" s="108"/>
      <c r="D52" s="108"/>
      <c r="E52" s="22">
        <v>1</v>
      </c>
      <c r="F52" s="22"/>
      <c r="G52" s="24"/>
    </row>
    <row r="53" spans="1:7" ht="31.5" customHeight="1" x14ac:dyDescent="0.25">
      <c r="A53" s="95" t="s">
        <v>207</v>
      </c>
      <c r="B53" s="98"/>
      <c r="C53" s="98"/>
      <c r="D53" s="97"/>
      <c r="E53" s="25">
        <v>2</v>
      </c>
      <c r="F53" s="25"/>
      <c r="G53" s="10"/>
    </row>
    <row r="54" spans="1:7" ht="15.75" x14ac:dyDescent="0.25">
      <c r="D54" s="7" t="s">
        <v>36</v>
      </c>
      <c r="E54" s="21">
        <f>SUM(E53,E37,E30,E13)</f>
        <v>100</v>
      </c>
      <c r="F54" s="21">
        <f t="shared" ref="F54:G54" si="9">SUM(F53,F37,F30,F13)</f>
        <v>0</v>
      </c>
      <c r="G54" s="21">
        <f t="shared" si="9"/>
        <v>0</v>
      </c>
    </row>
    <row r="55" spans="1:7" ht="15.75" x14ac:dyDescent="0.25">
      <c r="D55" s="7" t="s">
        <v>37</v>
      </c>
      <c r="E55" s="21"/>
      <c r="F55" s="55" t="str">
        <f>IF(F53="","",IF(AND(F54&gt;=95,MIN(F$13:F$36,F$38,F$44,F$48)&gt;0),"XS",IF(F54&gt;=90,"TT",IF(F54&gt;=80,"KHÁ",IF(F54&gt;=70,"TB","YẾU")))))</f>
        <v/>
      </c>
      <c r="G55" s="55"/>
    </row>
    <row r="56" spans="1:7" x14ac:dyDescent="0.25">
      <c r="A56" s="15" t="s">
        <v>302</v>
      </c>
    </row>
    <row r="57" spans="1:7" s="11" customFormat="1" x14ac:dyDescent="0.25">
      <c r="D57" s="58" t="s">
        <v>184</v>
      </c>
      <c r="E57" s="58"/>
      <c r="F57" s="58"/>
      <c r="G57" s="58"/>
    </row>
    <row r="58" spans="1:7" s="11" customFormat="1" x14ac:dyDescent="0.25">
      <c r="A58" s="19" t="s">
        <v>196</v>
      </c>
      <c r="D58" s="16"/>
      <c r="E58" s="16"/>
      <c r="F58" s="16"/>
      <c r="G58" s="16"/>
    </row>
    <row r="59" spans="1:7" s="11" customFormat="1" x14ac:dyDescent="0.25">
      <c r="A59" s="18" t="s">
        <v>191</v>
      </c>
      <c r="B59" s="14" t="s">
        <v>185</v>
      </c>
    </row>
    <row r="60" spans="1:7" s="11" customFormat="1" x14ac:dyDescent="0.25">
      <c r="A60" s="18" t="s">
        <v>192</v>
      </c>
      <c r="B60" s="14" t="s">
        <v>186</v>
      </c>
    </row>
    <row r="61" spans="1:7" s="11" customFormat="1" x14ac:dyDescent="0.25">
      <c r="A61" s="18" t="s">
        <v>193</v>
      </c>
      <c r="B61" s="14" t="s">
        <v>187</v>
      </c>
    </row>
    <row r="62" spans="1:7" s="11" customFormat="1" x14ac:dyDescent="0.25">
      <c r="A62" s="18" t="s">
        <v>194</v>
      </c>
      <c r="B62" s="14" t="s">
        <v>188</v>
      </c>
    </row>
    <row r="63" spans="1:7" s="11" customFormat="1" x14ac:dyDescent="0.25">
      <c r="A63" s="18" t="s">
        <v>195</v>
      </c>
      <c r="B63" s="14" t="s">
        <v>189</v>
      </c>
    </row>
    <row r="64" spans="1:7" s="11" customFormat="1" x14ac:dyDescent="0.25">
      <c r="A64" s="15" t="s">
        <v>211</v>
      </c>
    </row>
  </sheetData>
  <mergeCells count="52">
    <mergeCell ref="D57:G57"/>
    <mergeCell ref="A52:D52"/>
    <mergeCell ref="A53:D53"/>
    <mergeCell ref="A12:D12"/>
    <mergeCell ref="A1:B1"/>
    <mergeCell ref="C1:G1"/>
    <mergeCell ref="A2:B2"/>
    <mergeCell ref="C2:G2"/>
    <mergeCell ref="A5:G5"/>
    <mergeCell ref="A6:G6"/>
    <mergeCell ref="A7:G7"/>
    <mergeCell ref="A8:G8"/>
    <mergeCell ref="A10:G10"/>
    <mergeCell ref="A47:D47"/>
    <mergeCell ref="A48:D48"/>
    <mergeCell ref="A49:D49"/>
    <mergeCell ref="A51:D51"/>
    <mergeCell ref="A42:D42"/>
    <mergeCell ref="A43:D43"/>
    <mergeCell ref="A44:D44"/>
    <mergeCell ref="A45:D45"/>
    <mergeCell ref="A46:D46"/>
    <mergeCell ref="A38:D38"/>
    <mergeCell ref="A39:D39"/>
    <mergeCell ref="A40:D40"/>
    <mergeCell ref="A41:D41"/>
    <mergeCell ref="A50:D50"/>
    <mergeCell ref="A33:D33"/>
    <mergeCell ref="A34:D34"/>
    <mergeCell ref="A35:D35"/>
    <mergeCell ref="A36:D36"/>
    <mergeCell ref="A37:D37"/>
    <mergeCell ref="A28:D28"/>
    <mergeCell ref="A29:D29"/>
    <mergeCell ref="A30:D30"/>
    <mergeCell ref="A31:D31"/>
    <mergeCell ref="A32:D32"/>
    <mergeCell ref="A23:D23"/>
    <mergeCell ref="A24:D24"/>
    <mergeCell ref="A25:D25"/>
    <mergeCell ref="A26:D26"/>
    <mergeCell ref="A27:D27"/>
    <mergeCell ref="A18:D18"/>
    <mergeCell ref="A19:D19"/>
    <mergeCell ref="A20:D20"/>
    <mergeCell ref="A21:D21"/>
    <mergeCell ref="A22:D22"/>
    <mergeCell ref="A13:D13"/>
    <mergeCell ref="A14:D14"/>
    <mergeCell ref="A15:D15"/>
    <mergeCell ref="A16:D16"/>
    <mergeCell ref="A17:D17"/>
  </mergeCells>
  <printOptions horizontalCentered="1"/>
  <pageMargins left="0.5" right="0.5" top="0.5" bottom="0.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topLeftCell="A14" workbookViewId="0">
      <selection activeCell="A22" sqref="A22"/>
    </sheetView>
  </sheetViews>
  <sheetFormatPr defaultRowHeight="15" x14ac:dyDescent="0.25"/>
  <cols>
    <col min="1" max="4" width="16.7109375" customWidth="1"/>
    <col min="5" max="7" width="7.140625" customWidth="1"/>
  </cols>
  <sheetData>
    <row r="1" spans="1:7" s="9" customFormat="1" ht="15.75" x14ac:dyDescent="0.25">
      <c r="A1" s="57" t="s">
        <v>175</v>
      </c>
      <c r="B1" s="57"/>
      <c r="C1" s="66" t="s">
        <v>177</v>
      </c>
      <c r="D1" s="66"/>
      <c r="E1" s="66"/>
      <c r="F1" s="66"/>
      <c r="G1" s="66"/>
    </row>
    <row r="2" spans="1:7" s="9" customFormat="1" ht="16.5" x14ac:dyDescent="0.25">
      <c r="A2" s="66" t="s">
        <v>176</v>
      </c>
      <c r="B2" s="66"/>
      <c r="C2" s="67" t="s">
        <v>178</v>
      </c>
      <c r="D2" s="67"/>
      <c r="E2" s="67"/>
      <c r="F2" s="67"/>
      <c r="G2" s="67"/>
    </row>
    <row r="3" spans="1:7" s="11" customFormat="1" x14ac:dyDescent="0.25"/>
    <row r="4" spans="1:7" s="11" customFormat="1" x14ac:dyDescent="0.25">
      <c r="D4" s="27" t="s">
        <v>216</v>
      </c>
    </row>
    <row r="5" spans="1:7" s="11" customFormat="1" ht="16.5" x14ac:dyDescent="0.25">
      <c r="A5" s="67" t="s">
        <v>179</v>
      </c>
      <c r="B5" s="67"/>
      <c r="C5" s="67"/>
      <c r="D5" s="67"/>
      <c r="E5" s="67"/>
      <c r="F5" s="67"/>
      <c r="G5" s="67"/>
    </row>
    <row r="6" spans="1:7" s="11" customFormat="1" ht="16.5" x14ac:dyDescent="0.25">
      <c r="A6" s="67" t="s">
        <v>197</v>
      </c>
      <c r="B6" s="67"/>
      <c r="C6" s="67"/>
      <c r="D6" s="67"/>
      <c r="E6" s="67"/>
      <c r="F6" s="67"/>
      <c r="G6" s="67"/>
    </row>
    <row r="7" spans="1:7" s="11" customFormat="1" ht="16.5" x14ac:dyDescent="0.25">
      <c r="A7" s="67" t="s">
        <v>198</v>
      </c>
      <c r="B7" s="67"/>
      <c r="C7" s="67"/>
      <c r="D7" s="67"/>
      <c r="E7" s="67"/>
      <c r="F7" s="67"/>
      <c r="G7" s="67"/>
    </row>
    <row r="8" spans="1:7" s="11" customFormat="1" ht="16.5" x14ac:dyDescent="0.25">
      <c r="A8" s="67" t="s">
        <v>182</v>
      </c>
      <c r="B8" s="67"/>
      <c r="C8" s="67"/>
      <c r="D8" s="67"/>
      <c r="E8" s="67"/>
      <c r="F8" s="67"/>
      <c r="G8" s="67"/>
    </row>
    <row r="9" spans="1:7" s="11" customFormat="1" x14ac:dyDescent="0.25">
      <c r="A9" s="12"/>
      <c r="B9" s="12"/>
      <c r="C9" s="12"/>
      <c r="D9" s="12"/>
      <c r="E9" s="12"/>
      <c r="F9" s="12"/>
      <c r="G9" s="12"/>
    </row>
    <row r="10" spans="1:7" s="11" customFormat="1" ht="15.75" x14ac:dyDescent="0.25">
      <c r="A10" s="66" t="s">
        <v>183</v>
      </c>
      <c r="B10" s="66"/>
      <c r="C10" s="66"/>
      <c r="D10" s="66"/>
      <c r="E10" s="66"/>
      <c r="F10" s="66"/>
      <c r="G10" s="66"/>
    </row>
    <row r="11" spans="1:7" s="11" customFormat="1" x14ac:dyDescent="0.25"/>
    <row r="12" spans="1:7" s="11" customFormat="1" ht="31.5" x14ac:dyDescent="0.25">
      <c r="A12" s="68" t="s">
        <v>0</v>
      </c>
      <c r="B12" s="69"/>
      <c r="C12" s="69"/>
      <c r="D12" s="70"/>
      <c r="E12" s="2" t="s">
        <v>172</v>
      </c>
      <c r="F12" s="2" t="s">
        <v>173</v>
      </c>
      <c r="G12" s="2" t="s">
        <v>174</v>
      </c>
    </row>
    <row r="13" spans="1:7" ht="30.75" customHeight="1" x14ac:dyDescent="0.25">
      <c r="A13" s="79" t="s">
        <v>150</v>
      </c>
      <c r="B13" s="79"/>
      <c r="C13" s="79"/>
      <c r="D13" s="79"/>
      <c r="E13" s="2">
        <v>10</v>
      </c>
      <c r="F13" s="4"/>
      <c r="G13" s="4"/>
    </row>
    <row r="14" spans="1:7" ht="30.75" customHeight="1" x14ac:dyDescent="0.25">
      <c r="A14" s="79" t="s">
        <v>151</v>
      </c>
      <c r="B14" s="79"/>
      <c r="C14" s="79"/>
      <c r="D14" s="79"/>
      <c r="E14" s="2">
        <v>30</v>
      </c>
      <c r="F14" s="4"/>
      <c r="G14" s="4"/>
    </row>
    <row r="15" spans="1:7" ht="30.75" customHeight="1" x14ac:dyDescent="0.25">
      <c r="A15" s="79" t="s">
        <v>152</v>
      </c>
      <c r="B15" s="79"/>
      <c r="C15" s="79"/>
      <c r="D15" s="79"/>
      <c r="E15" s="2">
        <v>10</v>
      </c>
      <c r="F15" s="4"/>
      <c r="G15" s="4"/>
    </row>
    <row r="16" spans="1:7" ht="30.75" customHeight="1" x14ac:dyDescent="0.25">
      <c r="A16" s="79" t="s">
        <v>153</v>
      </c>
      <c r="B16" s="79"/>
      <c r="C16" s="79"/>
      <c r="D16" s="79"/>
      <c r="E16" s="2">
        <v>10</v>
      </c>
      <c r="F16" s="4"/>
      <c r="G16" s="4"/>
    </row>
    <row r="17" spans="1:7" ht="30.75" customHeight="1" x14ac:dyDescent="0.25">
      <c r="A17" s="79" t="s">
        <v>154</v>
      </c>
      <c r="B17" s="79"/>
      <c r="C17" s="79"/>
      <c r="D17" s="79"/>
      <c r="E17" s="2">
        <v>10</v>
      </c>
      <c r="F17" s="4"/>
      <c r="G17" s="4"/>
    </row>
    <row r="18" spans="1:7" ht="30.75" customHeight="1" x14ac:dyDescent="0.25">
      <c r="A18" s="79" t="s">
        <v>155</v>
      </c>
      <c r="B18" s="79"/>
      <c r="C18" s="79"/>
      <c r="D18" s="79"/>
      <c r="E18" s="2">
        <v>10</v>
      </c>
      <c r="F18" s="4"/>
      <c r="G18" s="4"/>
    </row>
    <row r="19" spans="1:7" ht="30.75" customHeight="1" x14ac:dyDescent="0.25">
      <c r="A19" s="79" t="s">
        <v>156</v>
      </c>
      <c r="B19" s="79"/>
      <c r="C19" s="79"/>
      <c r="D19" s="79"/>
      <c r="E19" s="2">
        <v>20</v>
      </c>
      <c r="F19" s="4"/>
      <c r="G19" s="4"/>
    </row>
    <row r="20" spans="1:7" ht="15.75" x14ac:dyDescent="0.25">
      <c r="D20" s="7" t="s">
        <v>36</v>
      </c>
      <c r="E20" s="2">
        <f>SUM(E13:E19)</f>
        <v>100</v>
      </c>
      <c r="F20" s="2">
        <f t="shared" ref="F20:G20" si="0">SUM(F13:F19)</f>
        <v>0</v>
      </c>
      <c r="G20" s="2">
        <f t="shared" si="0"/>
        <v>0</v>
      </c>
    </row>
    <row r="21" spans="1:7" ht="15.75" x14ac:dyDescent="0.25">
      <c r="D21" s="7" t="s">
        <v>37</v>
      </c>
      <c r="E21" s="2"/>
      <c r="F21" s="25" t="str">
        <f>IF(F19="","",IF(AND(F20&gt;=95,MIN(F$13:F$19)&gt;0),"XS",IF(F20&gt;=90,"TT",IF(F20&gt;=80,"KHÁ",IF(F20&gt;=70,"TB","YẾU")))))</f>
        <v/>
      </c>
      <c r="G21" s="25"/>
    </row>
    <row r="22" spans="1:7" x14ac:dyDescent="0.25">
      <c r="A22" s="15" t="s">
        <v>302</v>
      </c>
    </row>
    <row r="23" spans="1:7" s="11" customFormat="1" x14ac:dyDescent="0.25">
      <c r="D23" s="58" t="s">
        <v>184</v>
      </c>
      <c r="E23" s="58"/>
      <c r="F23" s="58"/>
      <c r="G23" s="58"/>
    </row>
    <row r="24" spans="1:7" s="11" customFormat="1" x14ac:dyDescent="0.25">
      <c r="A24" s="19" t="s">
        <v>196</v>
      </c>
      <c r="D24" s="16"/>
      <c r="E24" s="16"/>
      <c r="F24" s="16"/>
      <c r="G24" s="16"/>
    </row>
    <row r="25" spans="1:7" s="11" customFormat="1" x14ac:dyDescent="0.25">
      <c r="A25" s="18" t="s">
        <v>191</v>
      </c>
      <c r="B25" s="14" t="s">
        <v>185</v>
      </c>
    </row>
    <row r="26" spans="1:7" s="11" customFormat="1" x14ac:dyDescent="0.25">
      <c r="A26" s="18" t="s">
        <v>192</v>
      </c>
      <c r="B26" s="14" t="s">
        <v>186</v>
      </c>
    </row>
    <row r="27" spans="1:7" s="11" customFormat="1" x14ac:dyDescent="0.25">
      <c r="A27" s="18" t="s">
        <v>193</v>
      </c>
      <c r="B27" s="14" t="s">
        <v>187</v>
      </c>
    </row>
    <row r="28" spans="1:7" s="11" customFormat="1" x14ac:dyDescent="0.25">
      <c r="A28" s="18" t="s">
        <v>194</v>
      </c>
      <c r="B28" s="14" t="s">
        <v>188</v>
      </c>
    </row>
    <row r="29" spans="1:7" s="11" customFormat="1" x14ac:dyDescent="0.25">
      <c r="A29" s="18" t="s">
        <v>195</v>
      </c>
      <c r="B29" s="14" t="s">
        <v>189</v>
      </c>
    </row>
    <row r="30" spans="1:7" s="11" customFormat="1" x14ac:dyDescent="0.25">
      <c r="A30" s="15" t="s">
        <v>190</v>
      </c>
    </row>
    <row r="31" spans="1:7" s="11" customFormat="1" x14ac:dyDescent="0.25">
      <c r="A31" s="17"/>
    </row>
  </sheetData>
  <mergeCells count="18">
    <mergeCell ref="A6:G6"/>
    <mergeCell ref="A13:D13"/>
    <mergeCell ref="A14:D14"/>
    <mergeCell ref="A15:D15"/>
    <mergeCell ref="A1:B1"/>
    <mergeCell ref="C1:G1"/>
    <mergeCell ref="A2:B2"/>
    <mergeCell ref="C2:G2"/>
    <mergeCell ref="A5:G5"/>
    <mergeCell ref="A7:G7"/>
    <mergeCell ref="A8:G8"/>
    <mergeCell ref="A10:G10"/>
    <mergeCell ref="A12:D12"/>
    <mergeCell ref="D23:G23"/>
    <mergeCell ref="A16:D16"/>
    <mergeCell ref="A17:D17"/>
    <mergeCell ref="A18:D18"/>
    <mergeCell ref="A19:D19"/>
  </mergeCells>
  <printOptions horizontalCentered="1"/>
  <pageMargins left="0.5" right="0.5" top="0.5" bottom="0.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5</vt:i4>
      </vt:variant>
    </vt:vector>
  </HeadingPairs>
  <TitlesOfParts>
    <vt:vector size="16" baseType="lpstr">
      <vt:lpstr>1.TCCB</vt:lpstr>
      <vt:lpstr>2.TC-KH</vt:lpstr>
      <vt:lpstr>3.TĐ-TH</vt:lpstr>
      <vt:lpstr>4.KTNB</vt:lpstr>
      <vt:lpstr>5.Pháp chế</vt:lpstr>
      <vt:lpstr>6.CM-MN</vt:lpstr>
      <vt:lpstr>7.CM-TiH</vt:lpstr>
      <vt:lpstr>8.CM-THCS</vt:lpstr>
      <vt:lpstr>9.KĐGD-MN</vt:lpstr>
      <vt:lpstr>10.KĐGD-TiH&amp;THCS</vt:lpstr>
      <vt:lpstr>Sheet9</vt:lpstr>
      <vt:lpstr>'1.TCCB'!Print_Titles</vt:lpstr>
      <vt:lpstr>'5.Pháp chế'!Print_Titles</vt:lpstr>
      <vt:lpstr>'6.CM-MN'!Print_Titles</vt:lpstr>
      <vt:lpstr>'7.CM-TiH'!Print_Titles</vt:lpstr>
      <vt:lpstr>'8.CM-THCS'!Print_Titles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HUNG</dc:creator>
  <cp:lastModifiedBy>HUNG</cp:lastModifiedBy>
  <cp:lastPrinted>2018-03-27T09:05:57Z</cp:lastPrinted>
  <dcterms:created xsi:type="dcterms:W3CDTF">2018-01-02T00:30:27Z</dcterms:created>
  <dcterms:modified xsi:type="dcterms:W3CDTF">2018-03-29T00:31:21Z</dcterms:modified>
</cp:coreProperties>
</file>